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290" documentId="13_ncr:1_{F6CB121F-512D-4AA6-A0C1-0FB36C537598}" xr6:coauthVersionLast="47" xr6:coauthVersionMax="47" xr10:uidLastSave="{73E6E78C-633F-4407-9D8B-DD96B86D931B}"/>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3" i="5"/>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3" i="4"/>
  <c r="G3" i="4"/>
  <c r="I3" i="4"/>
  <c r="J3" i="4"/>
  <c r="L3" i="4"/>
  <c r="B4" i="4"/>
  <c r="G4" i="4"/>
  <c r="I4" i="4"/>
  <c r="J4" i="4"/>
  <c r="L4" i="4"/>
  <c r="B5" i="4"/>
  <c r="G5" i="4"/>
  <c r="I5" i="4"/>
  <c r="J5" i="4"/>
  <c r="L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I2" i="6"/>
  <c r="I5" i="6"/>
  <c r="L2" i="6"/>
  <c r="L5" i="6"/>
  <c r="L4" i="6"/>
  <c r="J5" i="6"/>
  <c r="J2" i="6"/>
  <c r="J4" i="6"/>
  <c r="I4" i="6"/>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<sst xmlns="http://schemas.openxmlformats.org/spreadsheetml/2006/main" count="178596" uniqueCount="39081">
  <si>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</si>
  <si>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</si>
  <si>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</si>
  <si>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</si>
  <si>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</si>
  <si>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</si>
  <si>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</si>
  <si>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</si>
  <si>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</si>
  <si>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</si>
  <si>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</si>
  <si>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</si>
  <si>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</si>
  <si>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</si>
  <si>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</si>
  <si>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</si>
  <si>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</si>
  <si>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</si>
  <si>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</si>
  <si>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</si>
  <si>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</si>
  <si>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</si>
  <si>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</si>
  <si>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</si>
  <si>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</si>
  <si>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</si>
  <si>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</si>
  <si>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</si>
  <si>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</si>
  <si>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</si>
  <si>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</si>
  <si>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</si>
  <si>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</si>
  <si>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</si>
  <si>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</si>
  <si>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</si>
  <si>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</si>
  <si>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</si>
  <si>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</si>
  <si>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</si>
  <si>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</si>
  <si>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</si>
  <si>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</si>
  <si>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</si>
  <si>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</si>
  <si>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</si>
  <si>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</si>
  <si>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</si>
  <si>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</si>
  <si>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</si>
  <si>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</si>
  <si>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</si>
  <si>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</si>
  <si>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</si>
  <si>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</si>
  <si>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</si>
  <si>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</si>
  <si>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</si>
  <si>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</si>
  <si>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</si>
  <si>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</si>
  <si>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</si>
  <si>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</si>
  <si>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</si>
  <si>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</si>
  <si>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</si>
  <si>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</si>
  <si>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</si>
  <si>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</si>
  <si>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</si>
  <si>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</si>
  <si>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</si>
  <si>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</si>
  <si>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</si>
  <si>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</si>
  <si>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</si>
  <si>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</si>
  <si>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</si>
  <si>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</si>
  <si>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</si>
  <si>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</si>
  <si>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</si>
  <si>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</si>
  <si>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</si>
  <si>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</si>
  <si>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</si>
  <si>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</si>
  <si>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</si>
  <si>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</si>
  <si>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</si>
  <si>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</si>
  <si>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</si>
  <si>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</si>
  <si>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</si>
  <si>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</si>
  <si>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</si>
  <si>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</si>
  <si>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</si>
  <si>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</si>
  <si>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</si>
  <si>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</si>
  <si>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</si>
  <si>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</si>
  <si>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</si>
  <si>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</si>
  <si>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</si>
  <si>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</si>
  <si>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</si>
  <si>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</si>
  <si>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</si>
  <si>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</si>
  <si>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</si>
  <si>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</si>
  <si>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</si>
  <si>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</si>
  <si>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</si>
  <si>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</si>
  <si>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</si>
  <si>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</si>
  <si>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</si>
  <si>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</si>
  <si>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</si>
  <si>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</si>
  <si>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</si>
  <si>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</si>
  <si>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</si>
  <si>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</si>
  <si>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</si>
  <si>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</si>
  <si>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</si>
  <si>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</si>
  <si>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</si>
  <si>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</si>
  <si>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</si>
  <si>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</si>
  <si>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</si>
  <si>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</si>
  <si>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</si>
  <si>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</si>
  <si>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</si>
  <si>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</si>
  <si>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</si>
  <si>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</si>
  <si>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</si>
  <si>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</si>
  <si>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</si>
  <si>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</si>
  <si>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</si>
  <si>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</si>
  <si>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</si>
  <si>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</si>
  <si>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</si>
  <si>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</si>
  <si>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</si>
  <si>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</si>
  <si>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</si>
  <si>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</si>
  <si>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</si>
  <si>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</si>
  <si>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</si>
  <si>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</si>
  <si>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</si>
  <si>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</si>
  <si>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</si>
  <si>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</si>
  <si>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</si>
  <si>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</si>
  <si>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</si>
  <si>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</si>
  <si>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</si>
  <si>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</si>
  <si>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</si>
  <si>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</si>
  <si>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</si>
  <si>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</si>
  <si>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</si>
  <si>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</si>
  <si>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</si>
  <si>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</si>
  <si>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</si>
  <si>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</si>
  <si>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</si>
  <si>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</si>
  <si>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</si>
  <si>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</si>
  <si>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</si>
  <si>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</si>
  <si>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</si>
  <si>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</si>
  <si>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</si>
  <si>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</si>
  <si>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</si>
  <si>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</si>
  <si>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</si>
  <si>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</si>
  <si>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</si>
  <si>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</si>
  <si>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</si>
  <si>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</si>
  <si>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</si>
  <si>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</si>
  <si>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</si>
  <si>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</si>
  <si>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</si>
  <si>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</si>
  <si>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</si>
  <si>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</si>
  <si>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</si>
  <si>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</si>
  <si>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</si>
  <si>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</si>
  <si>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</si>
  <si>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</si>
  <si>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</si>
  <si>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</si>
  <si>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</si>
  <si>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</si>
  <si>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</si>
  <si>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</si>
  <si>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</si>
  <si>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</si>
  <si>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</si>
  <si>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</si>
  <si>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</si>
  <si>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</si>
  <si>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</si>
  <si>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</si>
  <si>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</si>
  <si>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</si>
  <si>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</si>
  <si>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</si>
  <si>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</si>
  <si>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</si>
  <si>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</si>
  <si>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</si>
  <si>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</si>
  <si>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</si>
  <si>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</si>
  <si>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</si>
  <si>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</si>
  <si>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</si>
  <si>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</si>
  <si>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</si>
  <si>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</si>
  <si>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</si>
  <si>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</si>
  <si>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</si>
  <si>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</si>
  <si>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</si>
  <si>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</si>
  <si>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</si>
  <si>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</si>
  <si>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</si>
  <si>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</si>
  <si>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</si>
  <si>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</si>
  <si>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</si>
  <si>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</si>
  <si>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</si>
  <si>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</si>
  <si>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</si>
  <si>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</si>
  <si>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</si>
  <si>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</si>
  <si>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</si>
  <si>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</si>
  <si>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</si>
  <si>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</si>
  <si>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</si>
  <si>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</si>
  <si>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</si>
  <si>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</si>
  <si>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</si>
  <si>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</si>
  <si>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</si>
  <si>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</si>
  <si>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</si>
  <si>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</si>
  <si>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</si>
  <si>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</si>
  <si>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</si>
  <si>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</si>
  <si>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</si>
  <si>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</si>
  <si>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</si>
  <si>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</si>
  <si>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</si>
  <si>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</si>
  <si>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</si>
  <si>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</si>
  <si>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</si>
  <si>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</si>
  <si>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</si>
  <si>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</si>
  <si>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</si>
  <si>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</si>
  <si>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</si>
  <si>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</si>
  <si>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</si>
  <si>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</si>
  <si>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</si>
  <si>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</si>
  <si>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</si>
  <si>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</si>
  <si>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</si>
  <si>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</si>
  <si>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</si>
  <si>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</si>
  <si>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</si>
  <si>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</si>
  <si>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</si>
  <si>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</si>
  <si>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</si>
  <si>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</si>
  <si>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</si>
  <si>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</si>
  <si>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</si>
  <si>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</si>
  <si>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</si>
  <si>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</si>
  <si>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</si>
  <si>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</si>
  <si>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</si>
  <si>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</si>
  <si>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</si>
  <si>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</si>
  <si>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</si>
  <si>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</si>
  <si>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</si>
  <si>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</si>
  <si>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</si>
  <si>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</si>
  <si>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</si>
  <si>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</si>
  <si>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</si>
  <si>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</si>
  <si>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</si>
  <si>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</si>
  <si>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</si>
  <si>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</si>
  <si>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</si>
  <si>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</si>
  <si>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</si>
  <si>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</si>
  <si>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</si>
  <si>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</si>
  <si>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</si>
  <si>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</si>
  <si>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</si>
  <si>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</si>
  <si>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</si>
  <si>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</si>
  <si>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</si>
  <si>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</si>
  <si>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</si>
  <si>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</si>
  <si>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</si>
  <si>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</si>
  <si>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</si>
  <si>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</si>
  <si>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</si>
  <si>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</si>
  <si>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</si>
  <si>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</si>
  <si>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</si>
  <si>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</si>
  <si>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</si>
  <si>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</si>
  <si>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</si>
  <si>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</si>
  <si>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</si>
  <si>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</si>
  <si>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</si>
  <si>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</si>
  <si>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</si>
  <si>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</si>
  <si>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</si>
  <si>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</si>
  <si>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</si>
  <si>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</si>
  <si>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</si>
  <si>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</si>
  <si>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</si>
  <si>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</si>
  <si>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</si>
  <si>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</si>
  <si>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</si>
  <si>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</si>
  <si>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</si>
  <si>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</si>
  <si>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</si>
  <si>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</si>
  <si>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</si>
  <si>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</si>
  <si>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</si>
  <si>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</si>
  <si>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</si>
  <si>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</si>
  <si>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</si>
  <si>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</si>
  <si>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</si>
  <si>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</si>
  <si>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</si>
  <si>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</si>
  <si>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</si>
  <si>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</si>
  <si>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</si>
  <si>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</si>
  <si>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</si>
  <si>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</si>
  <si>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</si>
  <si>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</si>
  <si>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</si>
  <si>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</si>
  <si>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</si>
  <si>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</si>
  <si>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</si>
  <si>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</si>
  <si>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</si>
  <si>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</si>
  <si>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</si>
  <si>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</si>
  <si>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</si>
  <si>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</si>
  <si>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</si>
  <si>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</si>
  <si>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</si>
  <si>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</si>
  <si>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</si>
  <si>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</si>
  <si>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</si>
  <si>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</si>
  <si>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</si>
  <si>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</si>
  <si>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</si>
  <si>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</si>
  <si>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</si>
  <si>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</si>
  <si>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</si>
  <si>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</si>
  <si>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</si>
  <si>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</si>
  <si>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</si>
  <si>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</si>
  <si>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</si>
  <si>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</si>
  <si>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</si>
  <si>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</si>
  <si>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</si>
  <si>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</si>
  <si>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</si>
  <si>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</si>
  <si>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</si>
  <si>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</si>
  <si>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</si>
  <si>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</si>
  <si>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</si>
  <si>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</si>
  <si>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</si>
  <si>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</si>
  <si>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</si>
  <si>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</si>
  <si>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</si>
  <si>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</si>
  <si>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</si>
  <si>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</si>
  <si>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</si>
  <si>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</si>
  <si>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</si>
  <si>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</si>
  <si>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</si>
  <si>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</si>
  <si>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</si>
  <si>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</si>
  <si>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</si>
  <si>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</si>
  <si>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</si>
  <si>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</si>
  <si>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</si>
  <si>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</si>
  <si>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</si>
  <si>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</si>
  <si>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</si>
  <si>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</si>
  <si>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</si>
  <si>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</si>
  <si>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</si>
  <si>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</si>
  <si>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</si>
  <si>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</si>
  <si>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</si>
  <si>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</si>
  <si>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</si>
  <si>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</si>
  <si>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</si>
  <si>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</si>
  <si>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</si>
  <si>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</si>
  <si>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</si>
  <si>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</si>
  <si>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</si>
  <si>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</si>
  <si>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</si>
  <si>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</si>
  <si>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</si>
  <si>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</si>
  <si>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</si>
  <si>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</si>
  <si>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</si>
  <si>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</si>
  <si>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</si>
  <si>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</si>
  <si>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</si>
  <si>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</si>
  <si>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</si>
  <si>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</si>
  <si>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</si>
  <si>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</si>
  <si>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</si>
  <si>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</si>
  <si>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</si>
  <si>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</si>
  <si>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</si>
  <si>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</si>
  <si>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</si>
  <si>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</si>
  <si>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</si>
  <si>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</si>
  <si>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</si>
  <si>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</si>
  <si>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</si>
  <si>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</si>
  <si>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</si>
  <si>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</si>
  <si>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</si>
  <si>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</si>
  <si>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</si>
  <si>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</si>
  <si>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</si>
  <si>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</si>
  <si>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</si>
  <si>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</si>
  <si>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</si>
  <si>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</si>
  <si>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</si>
  <si>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</si>
  <si>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</si>
  <si>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</si>
  <si>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</si>
  <si>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</si>
  <si>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</si>
  <si>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</si>
  <si>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</si>
  <si>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</si>
  <si>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</si>
  <si>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</si>
  <si>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</si>
  <si>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</si>
  <si>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</si>
  <si>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</si>
  <si>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</si>
  <si>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</si>
  <si>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</si>
  <si>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</si>
  <si>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</si>
  <si>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</si>
  <si>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</si>
  <si>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</si>
  <si>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</si>
  <si>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</si>
  <si>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</si>
  <si>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</si>
  <si>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</si>
  <si>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</si>
  <si>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</si>
  <si>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</si>
  <si>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</si>
  <si>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</si>
  <si>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</si>
  <si>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</si>
  <si>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</si>
  <si>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</si>
  <si>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</si>
  <si>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</si>
  <si>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</si>
  <si>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</si>
  <si>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</si>
  <si>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</si>
  <si>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</si>
  <si>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</si>
  <si>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</si>
  <si>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</si>
  <si>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</si>
  <si>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</si>
  <si>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</si>
  <si>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</si>
  <si>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</si>
  <si>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</si>
  <si>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</si>
  <si>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</si>
  <si>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</si>
  <si>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</si>
  <si>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</si>
  <si>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</si>
  <si>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</si>
  <si>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</si>
  <si>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</si>
  <si>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</si>
  <si>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</si>
  <si>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</si>
  <si>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</si>
  <si>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</si>
  <si>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</si>
  <si>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</si>
  <si>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</si>
  <si>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</si>
  <si>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</si>
  <si>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</si>
  <si>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</si>
  <si>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</si>
  <si>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</si>
  <si>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</si>
  <si>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</si>
  <si>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</si>
  <si>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</si>
  <si>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</si>
  <si>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</si>
  <si>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</si>
  <si>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</si>
  <si>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</si>
  <si>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</si>
  <si>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</si>
  <si>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</si>
  <si>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</si>
  <si>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</si>
  <si>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</si>
  <si>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</si>
  <si>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</si>
  <si>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</si>
  <si>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</si>
  <si>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</si>
  <si>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</si>
  <si>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</si>
  <si>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</si>
  <si>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</si>
  <si>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</si>
  <si>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</si>
  <si>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</si>
  <si>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</si>
  <si>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</si>
  <si>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</si>
  <si>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</si>
  <si>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</si>
  <si>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</si>
  <si>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</si>
  <si>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</si>
  <si>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</si>
  <si>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</si>
  <si>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</si>
  <si>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</si>
  <si>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</si>
  <si>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</si>
  <si>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</si>
  <si>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</si>
  <si>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</si>
  <si>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</si>
  <si>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</si>
  <si>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</si>
  <si>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</si>
  <si>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</si>
  <si>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</si>
  <si>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</si>
  <si>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</si>
  <si>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</si>
  <si>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</si>
  <si>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</si>
  <si>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</si>
  <si>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</si>
  <si>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</si>
  <si>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</si>
  <si>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</si>
  <si>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</si>
  <si>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</si>
  <si>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</si>
  <si>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</si>
  <si>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</si>
  <si>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</si>
  <si>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</si>
  <si>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</si>
  <si>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</si>
  <si>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</si>
  <si>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</si>
  <si>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</si>
  <si>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</si>
  <si>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</si>
  <si>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</si>
  <si>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</si>
  <si>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</si>
  <si>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</si>
  <si>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</si>
  <si>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</si>
  <si>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</si>
  <si>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</si>
  <si>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</si>
  <si>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</si>
  <si>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</si>
  <si>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</si>
  <si>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</si>
  <si>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</si>
  <si>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</si>
  <si>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</si>
  <si>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</si>
  <si>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</si>
  <si>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</si>
  <si>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</si>
  <si>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</si>
  <si>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</si>
  <si>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</si>
  <si>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</si>
  <si>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</si>
  <si>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</si>
  <si>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</si>
  <si>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</si>
  <si>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</si>
  <si>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</si>
  <si>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</si>
  <si>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</si>
  <si>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</si>
  <si>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</si>
  <si>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</si>
  <si>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</si>
  <si>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</si>
  <si>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</si>
  <si>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</si>
  <si>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</si>
  <si>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</si>
  <si>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</si>
  <si>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</si>
  <si>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</si>
  <si>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</si>
  <si>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</si>
  <si>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</si>
  <si>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</si>
  <si>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</si>
  <si>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</si>
  <si>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</si>
  <si>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</si>
  <si>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</si>
  <si>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</si>
  <si>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</si>
  <si>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</si>
  <si>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</si>
  <si>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</si>
  <si>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</si>
  <si>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</si>
  <si>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</si>
  <si>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</si>
  <si>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</si>
  <si>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</si>
  <si>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</si>
  <si>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</si>
  <si>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</si>
  <si>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</si>
  <si>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</si>
  <si>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</si>
  <si>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</si>
  <si>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</si>
  <si>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</si>
  <si>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</si>
  <si>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</si>
  <si>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</si>
  <si>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</si>
  <si>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</si>
  <si>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</si>
  <si>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</si>
  <si>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</si>
  <si>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</si>
  <si>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</si>
  <si>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</si>
  <si>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</si>
  <si>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</si>
  <si>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</si>
  <si>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</si>
  <si>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</si>
  <si>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</si>
  <si>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</si>
  <si>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</si>
  <si>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</si>
  <si>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</si>
  <si>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</si>
  <si>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</si>
  <si>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</si>
  <si>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</si>
  <si>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</si>
  <si>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</si>
  <si>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</si>
  <si>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</si>
  <si>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</si>
  <si>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</si>
  <si>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</si>
  <si>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</si>
  <si>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</si>
  <si>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</si>
  <si>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</si>
  <si>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</si>
  <si>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</si>
  <si>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</si>
  <si>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</si>
  <si>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</si>
  <si>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</si>
  <si>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</si>
  <si>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</si>
  <si>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</si>
  <si>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</si>
  <si>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</si>
  <si>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</si>
  <si>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</si>
  <si>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</si>
  <si>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</si>
  <si>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</si>
  <si>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</si>
  <si>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</si>
  <si>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</si>
  <si>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</si>
  <si>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</si>
  <si>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</si>
  <si>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</si>
  <si>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</si>
  <si>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</si>
  <si>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</si>
  <si>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</si>
  <si>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</si>
  <si>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</si>
  <si>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</si>
  <si>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</si>
  <si>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</si>
  <si>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</si>
  <si>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</si>
  <si>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</si>
  <si>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</si>
  <si>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</si>
  <si>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</si>
  <si>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</si>
  <si>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</si>
  <si>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</si>
  <si>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</si>
  <si>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</si>
  <si>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</si>
  <si>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</si>
  <si>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</si>
  <si>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</si>
  <si>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</si>
  <si>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</si>
  <si>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</si>
  <si>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</si>
  <si>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</si>
  <si>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</si>
  <si>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</si>
  <si>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</si>
  <si>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</si>
  <si>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</si>
  <si>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</si>
  <si>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</si>
  <si>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</si>
  <si>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</si>
  <si>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</si>
  <si>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</si>
  <si>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</si>
  <si>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</si>
  <si>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</si>
  <si>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</si>
  <si>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</si>
  <si>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</si>
  <si>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</si>
  <si>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</si>
  <si>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</si>
  <si>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</si>
  <si>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</si>
  <si>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</si>
  <si>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</si>
  <si>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</si>
  <si>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</si>
  <si>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</si>
  <si>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</si>
  <si>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</si>
  <si>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</si>
  <si>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</si>
  <si>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</si>
  <si>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</si>
  <si>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</si>
  <si>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</si>
  <si>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</si>
  <si>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</si>
  <si>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</si>
  <si>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</si>
  <si>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</si>
  <si>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</si>
  <si>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</si>
  <si>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</si>
  <si>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</si>
  <si>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</si>
  <si>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</si>
  <si>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</si>
  <si>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</si>
  <si>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</si>
  <si>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</si>
  <si>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</si>
  <si>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</si>
  <si>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</si>
  <si>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</si>
  <si>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</si>
  <si>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</si>
  <si>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</si>
  <si>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</si>
  <si>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</si>
  <si>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</si>
  <si>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</si>
  <si>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</si>
  <si>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</si>
  <si>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</si>
  <si>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</si>
  <si>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</si>
  <si>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</si>
  <si>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</si>
  <si>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</si>
  <si>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</si>
  <si>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</si>
  <si>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</si>
  <si>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</si>
  <si>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</si>
  <si>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</si>
  <si>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</si>
  <si>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</si>
  <si>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</si>
  <si>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</si>
  <si>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</si>
  <si>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</si>
  <si>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</si>
  <si>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</si>
  <si>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</si>
  <si>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</si>
  <si>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</si>
  <si>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</si>
  <si>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</si>
  <si>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</si>
  <si>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</si>
  <si>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</si>
  <si>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</si>
  <si>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</si>
  <si>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</si>
  <si>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</si>
  <si>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</si>
  <si>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</si>
  <si>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</si>
  <si>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</si>
  <si>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</si>
  <si>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</si>
  <si>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</si>
  <si>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</si>
  <si>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</si>
  <si>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</si>
  <si>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</si>
  <si>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</si>
  <si>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</si>
  <si>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</si>
  <si>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</si>
  <si>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</si>
  <si>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</si>
  <si>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</si>
  <si>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</si>
  <si>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</si>
  <si>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</si>
  <si>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</si>
  <si>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</si>
  <si>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</si>
  <si>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</si>
  <si>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</si>
  <si>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</si>
  <si>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</si>
  <si>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</si>
  <si>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</si>
  <si>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</si>
  <si>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</si>
  <si>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</si>
  <si>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</si>
  <si>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</si>
  <si>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</si>
  <si>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</si>
  <si>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</si>
  <si>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</si>
  <si>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</si>
  <si>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</si>
  <si>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</si>
  <si>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</si>
  <si>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</si>
  <si>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</si>
  <si>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</si>
  <si>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</si>
  <si>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</si>
  <si>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</si>
  <si>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</si>
  <si>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</si>
  <si>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</si>
  <si>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</si>
  <si>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</si>
  <si>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</si>
  <si>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</si>
  <si>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</si>
  <si>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</si>
  <si>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</si>
  <si>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</si>
  <si>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</si>
  <si>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</si>
  <si>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</si>
  <si>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</si>
  <si>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</si>
  <si>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</si>
  <si>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</si>
  <si>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</si>
  <si>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</si>
  <si>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</si>
  <si>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</si>
  <si>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</si>
  <si>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</si>
  <si>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</si>
  <si>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</si>
  <si>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</si>
  <si>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</si>
  <si>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</si>
  <si>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</si>
  <si>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</si>
  <si>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</si>
  <si>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</si>
  <si>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</si>
  <si>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</si>
  <si>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</si>
  <si>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</si>
  <si>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</si>
  <si>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</si>
  <si>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</si>
  <si>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</si>
  <si>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</si>
  <si>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</si>
  <si>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</si>
  <si>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</si>
  <si>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</si>
  <si>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</si>
  <si>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</si>
  <si>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</si>
  <si>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</si>
  <si>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</si>
  <si>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</si>
  <si>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</si>
  <si>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</si>
  <si>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</si>
  <si>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</si>
  <si>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</si>
  <si>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</si>
  <si>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</si>
  <si>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</si>
  <si>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</si>
  <si>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</si>
  <si>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</si>
  <si>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</si>
  <si>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</si>
  <si>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</si>
  <si>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</si>
  <si>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</si>
  <si>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</si>
  <si>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</si>
  <si>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</si>
  <si>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</si>
  <si>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</si>
  <si>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</si>
  <si>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</si>
  <si>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</si>
  <si>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</si>
  <si>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</si>
  <si>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</si>
  <si>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</si>
  <si>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</si>
  <si>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</si>
  <si>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</si>
  <si>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</si>
  <si>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</si>
  <si>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</si>
  <si>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</si>
  <si>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</si>
  <si>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</si>
  <si>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</si>
  <si>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</si>
  <si>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</si>
  <si>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</si>
  <si>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</si>
  <si>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</si>
  <si>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</si>
  <si>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</si>
  <si>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</si>
  <si>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</si>
  <si>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</si>
  <si>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</si>
  <si>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</si>
  <si>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</si>
  <si>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</si>
  <si>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</si>
  <si>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</si>
  <si>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</si>
  <si>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</si>
  <si>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</si>
  <si>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</si>
  <si>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</si>
  <si>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</si>
  <si>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</si>
  <si>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</si>
  <si>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</si>
  <si>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</si>
  <si>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</si>
  <si>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</si>
  <si>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</si>
  <si>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</si>
  <si>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</si>
  <si>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</si>
  <si>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</si>
  <si>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</si>
  <si>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</si>
  <si>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</si>
  <si>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</si>
  <si>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</si>
  <si>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</si>
  <si>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</si>
  <si>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</si>
  <si>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</si>
  <si>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</si>
  <si>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</si>
  <si>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</si>
  <si>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</si>
  <si>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</si>
  <si>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</si>
  <si>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</si>
  <si>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</si>
  <si>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</si>
  <si>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</si>
  <si>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</si>
  <si>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</si>
  <si>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</si>
  <si>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</si>
  <si>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</si>
  <si>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</si>
  <si>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</si>
  <si>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</si>
  <si>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</si>
  <si>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</si>
  <si>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</si>
  <si>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</si>
  <si>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</si>
  <si>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</si>
  <si>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</si>
  <si>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</si>
  <si>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</si>
  <si>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</si>
  <si>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</si>
  <si>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</si>
  <si>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</si>
  <si>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</si>
  <si>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</si>
  <si>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</si>
  <si>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</si>
  <si>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</si>
  <si>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</si>
  <si>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</si>
  <si>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</si>
  <si>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</si>
  <si>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</si>
  <si>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</si>
  <si>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</si>
  <si>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</si>
  <si>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</si>
  <si>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</si>
  <si>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</si>
  <si>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</si>
  <si>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</si>
  <si>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</si>
  <si>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</si>
  <si>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</si>
  <si>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</si>
  <si>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</si>
  <si>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</si>
  <si>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</si>
  <si>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</si>
  <si>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</si>
  <si>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</si>
  <si>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</si>
  <si>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</si>
  <si>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</si>
  <si>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</si>
  <si>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</si>
  <si>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</si>
  <si>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</si>
  <si>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</si>
  <si>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</si>
  <si>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</si>
  <si>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</si>
  <si>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</si>
  <si>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</si>
  <si>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</si>
  <si>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</si>
  <si>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</si>
  <si>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</si>
  <si>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</si>
  <si>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</si>
  <si>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</si>
  <si>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</si>
  <si>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</si>
  <si>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</si>
  <si>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</si>
  <si>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</si>
  <si>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</si>
  <si>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</si>
  <si>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</si>
  <si>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</si>
  <si>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</si>
  <si>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</si>
  <si>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</si>
  <si>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</si>
  <si>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</si>
  <si>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</si>
  <si>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</si>
  <si>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</si>
  <si>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</si>
  <si>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</si>
  <si>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</si>
  <si>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</si>
  <si>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</si>
  <si>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</si>
  <si>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</si>
  <si>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</si>
  <si>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</si>
  <si>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</si>
  <si>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</si>
  <si>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</si>
  <si>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</si>
  <si>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</si>
  <si>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</si>
  <si>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</si>
  <si>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</si>
  <si>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</si>
  <si>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</si>
  <si>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</si>
  <si>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</si>
  <si>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</si>
  <si>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</si>
  <si>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</si>
  <si>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</si>
  <si>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</si>
  <si>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</si>
  <si>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</si>
  <si>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</si>
  <si>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</si>
  <si>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</si>
  <si>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</si>
  <si>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</si>
  <si>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</si>
  <si>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</si>
  <si>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</si>
  <si>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</si>
  <si>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</si>
  <si>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</si>
  <si>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</si>
  <si>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</si>
  <si>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</si>
  <si>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</si>
  <si>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</si>
  <si>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</si>
  <si>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</si>
  <si>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</si>
  <si>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</si>
  <si>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</si>
  <si>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</si>
  <si>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</si>
  <si>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</si>
  <si>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</si>
  <si>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</si>
  <si>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</si>
  <si>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</si>
  <si>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</si>
  <si>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</si>
  <si>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</si>
  <si>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</si>
  <si>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</si>
  <si>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</si>
  <si>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</si>
  <si>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</si>
  <si>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</si>
  <si>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</si>
  <si>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</si>
  <si>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</si>
  <si>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</si>
  <si>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</si>
  <si>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</si>
  <si>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</si>
  <si>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</si>
  <si>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</si>
  <si>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</si>
  <si>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</si>
  <si>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</si>
  <si>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</si>
  <si>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</si>
  <si>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</si>
  <si>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</si>
  <si>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</si>
  <si>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</si>
  <si>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</si>
  <si>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</si>
  <si>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</si>
  <si>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</si>
  <si>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</si>
  <si>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</si>
  <si>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</si>
  <si>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</si>
  <si>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</si>
  <si>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</si>
  <si>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</si>
  <si>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</si>
  <si>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</si>
  <si>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</si>
  <si>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</si>
  <si>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</si>
  <si>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</si>
  <si>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</si>
  <si>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</si>
  <si>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</si>
  <si>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</si>
  <si>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</si>
  <si>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</si>
  <si>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</si>
  <si>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</si>
  <si>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</si>
  <si>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</si>
  <si>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</si>
  <si>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</si>
  <si>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</si>
  <si>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</si>
  <si>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</si>
  <si>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</si>
  <si>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</si>
  <si>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</si>
  <si>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</si>
  <si>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</si>
  <si>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</si>
  <si>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</si>
  <si>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</si>
  <si>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</si>
  <si>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</si>
  <si>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</si>
  <si>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</si>
  <si>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</si>
  <si>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</si>
  <si>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</si>
  <si>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</si>
  <si>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</si>
  <si>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</si>
  <si>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</si>
  <si>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</si>
  <si>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</si>
  <si>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</si>
  <si>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</si>
  <si>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</si>
  <si>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</si>
  <si>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</si>
  <si>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</si>
  <si>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</si>
  <si>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</si>
  <si>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</si>
  <si>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</si>
  <si>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</si>
  <si>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</si>
  <si>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</si>
  <si>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</si>
  <si>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</si>
  <si>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</si>
  <si>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</si>
  <si>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</si>
  <si>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</si>
  <si>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</si>
  <si>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</si>
  <si>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</si>
  <si>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</si>
  <si>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</si>
  <si>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</si>
  <si>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</si>
  <si>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</si>
  <si>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</si>
  <si>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</si>
  <si>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</si>
  <si>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</si>
  <si>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</si>
  <si>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</si>
  <si>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</si>
  <si>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</si>
  <si>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</si>
  <si>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</si>
  <si>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</si>
  <si>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</si>
  <si>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</si>
  <si>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</si>
  <si>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</si>
  <si>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</si>
  <si>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</si>
  <si>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</si>
  <si>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</si>
  <si>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</si>
  <si>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</si>
  <si>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</si>
  <si>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</si>
  <si>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</si>
  <si>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</si>
  <si>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</si>
  <si>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</si>
  <si>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</si>
  <si>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</si>
  <si>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</si>
  <si>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</si>
  <si>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</si>
  <si>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</si>
  <si>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</si>
  <si>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</si>
  <si>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</si>
  <si>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</si>
  <si>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</si>
  <si>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</si>
  <si>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</si>
  <si>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</si>
  <si>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</si>
  <si>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</si>
  <si>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</si>
  <si>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</si>
  <si>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</si>
  <si>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</si>
  <si>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</si>
  <si>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</si>
  <si>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</si>
  <si>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</si>
  <si>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</si>
  <si>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</si>
  <si>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</si>
  <si>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</si>
  <si>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</si>
  <si>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</si>
  <si>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</si>
  <si>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</si>
  <si>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</si>
  <si>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</si>
  <si>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</si>
  <si>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</si>
  <si>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</si>
  <si>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</si>
  <si>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</si>
  <si>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</si>
  <si>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</si>
  <si>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</si>
  <si>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</si>
  <si>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</si>
  <si>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</si>
  <si>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</si>
  <si>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</si>
  <si>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</si>
  <si>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</si>
  <si>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</si>
  <si>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</si>
  <si>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</si>
  <si>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</si>
  <si>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</si>
  <si>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</si>
  <si>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</si>
  <si>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</si>
  <si>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</si>
  <si>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</si>
  <si>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</si>
  <si>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</si>
  <si>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</si>
  <si>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</si>
  <si>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</si>
  <si>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</si>
  <si>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</si>
  <si>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</si>
  <si>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</si>
  <si>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</si>
  <si>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</si>
  <si>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</si>
  <si>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</si>
  <si>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</si>
  <si>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</si>
  <si>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</si>
  <si>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</si>
  <si>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</si>
  <si>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</si>
  <si>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</si>
  <si>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</si>
  <si>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</si>
  <si>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</si>
  <si>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</si>
  <si>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</si>
  <si>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</si>
  <si>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</si>
  <si>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</si>
  <si>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</si>
  <si>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</si>
  <si>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</si>
  <si>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</si>
  <si>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</si>
  <si>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</si>
  <si>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</si>
  <si>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</si>
  <si>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</si>
  <si>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</si>
  <si>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</si>
  <si>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</si>
  <si>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</si>
  <si>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</si>
  <si>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</si>
  <si>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</si>
  <si>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</si>
  <si>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</si>
  <si>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</si>
  <si>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</si>
  <si>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</si>
  <si>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</si>
  <si>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</si>
  <si>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</si>
  <si>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</si>
  <si>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</si>
  <si>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</si>
  <si>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</si>
  <si>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</si>
  <si>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</si>
  <si>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</si>
  <si>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</si>
  <si>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</si>
  <si>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</si>
  <si>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</si>
  <si>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</si>
  <si>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</si>
  <si>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</si>
  <si>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</si>
  <si>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</si>
  <si>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</si>
  <si>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</si>
  <si>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</si>
  <si>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</si>
  <si>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</si>
  <si>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</si>
  <si>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</si>
  <si>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</si>
  <si>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</si>
  <si>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</si>
  <si>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</si>
  <si>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</si>
  <si>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</si>
  <si>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</si>
  <si>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</si>
  <si>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</si>
  <si>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</si>
  <si>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</si>
  <si>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</si>
  <si>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</si>
  <si>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</si>
  <si>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</si>
  <si>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</si>
  <si>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</si>
  <si>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</si>
  <si>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</si>
  <si>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</si>
  <si>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</si>
  <si>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</si>
  <si>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</si>
  <si>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</si>
  <si>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</si>
  <si>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</si>
  <si>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</si>
  <si>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</si>
  <si>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</si>
  <si>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</si>
  <si>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</si>
  <si>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</si>
  <si>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</si>
  <si>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</si>
  <si>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</si>
  <si>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</si>
  <si>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</si>
  <si>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</si>
  <si>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</si>
  <si>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</si>
  <si>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</si>
  <si>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</si>
  <si>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</si>
  <si>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</si>
  <si>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</si>
  <si>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</si>
  <si>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</si>
  <si>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</si>
  <si>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</si>
  <si>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</si>
  <si>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</si>
  <si>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</si>
  <si>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</si>
  <si>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</si>
  <si>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</si>
  <si>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</si>
  <si>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</si>
  <si>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</si>
  <si>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</si>
  <si>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</si>
  <si>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</si>
  <si>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</si>
  <si>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</si>
  <si>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</si>
  <si>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</si>
  <si>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</si>
  <si>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</si>
  <si>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</si>
  <si>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</si>
  <si>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</si>
  <si>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</si>
  <si>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</si>
  <si>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</si>
  <si>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</si>
  <si>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</si>
  <si>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</si>
  <si>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</si>
  <si>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</si>
  <si>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</si>
  <si>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</si>
  <si>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</si>
  <si>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</si>
  <si>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</si>
  <si>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</si>
  <si>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</si>
  <si>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</si>
  <si>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</si>
  <si>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</si>
  <si>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</si>
  <si>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</si>
  <si>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</si>
  <si>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</si>
  <si>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</si>
  <si>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</si>
  <si>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</si>
  <si>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</si>
  <si>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</si>
  <si>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</si>
  <si>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</si>
  <si>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</si>
  <si>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</si>
  <si>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</si>
  <si>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</si>
  <si>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</si>
  <si>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</si>
  <si>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</si>
  <si>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</si>
  <si>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</si>
  <si>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</si>
  <si>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</si>
  <si>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</si>
  <si>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</si>
  <si>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</si>
  <si>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</si>
  <si>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</si>
  <si>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</si>
  <si>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</si>
  <si>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</si>
  <si>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</si>
  <si>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</si>
  <si>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</si>
  <si>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</si>
  <si>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</si>
  <si>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</si>
  <si>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</si>
  <si>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</si>
  <si>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</si>
  <si>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</si>
  <si>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</si>
  <si>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</si>
  <si>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</si>
  <si>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</si>
  <si>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</si>
  <si>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</si>
  <si>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</si>
  <si>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</si>
  <si>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</si>
  <si>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</si>
  <si>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</si>
  <si>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</si>
  <si>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</si>
  <si>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</si>
  <si>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</si>
  <si>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</si>
  <si>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</si>
  <si>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</si>
  <si>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</si>
  <si>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</si>
  <si>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</si>
  <si>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</si>
  <si>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</si>
  <si>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</si>
  <si>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</si>
  <si>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</si>
  <si>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</si>
  <si>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</si>
  <si>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</si>
  <si>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</si>
  <si>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</si>
  <si>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</si>
  <si>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</si>
  <si>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</si>
  <si>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</si>
  <si>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</si>
  <si>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</si>
  <si>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</si>
  <si>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</si>
  <si>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</si>
  <si>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</si>
  <si>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</si>
  <si>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</si>
  <si>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</si>
  <si>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</si>
  <si>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</si>
  <si>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</si>
  <si>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</si>
  <si>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</si>
  <si>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</si>
  <si>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</si>
  <si>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</si>
  <si>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</si>
  <si>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</si>
  <si>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</si>
  <si>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</si>
  <si>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</si>
  <si>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</si>
  <si>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</si>
  <si>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</si>
  <si>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</si>
  <si>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</si>
  <si>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</si>
  <si>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</si>
  <si>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</si>
  <si>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</si>
  <si>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</si>
  <si>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</si>
  <si>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</si>
  <si>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</si>
  <si>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</si>
  <si>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</si>
  <si>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</si>
  <si>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</si>
  <si>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</si>
  <si>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</si>
  <si>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</si>
  <si>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</si>
  <si>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</si>
  <si>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</si>
  <si>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</si>
  <si>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</si>
  <si>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</si>
  <si>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</si>
  <si>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</si>
  <si>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</si>
  <si>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</si>
  <si>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</si>
  <si>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</si>
  <si>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</si>
  <si>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</si>
  <si>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</si>
  <si>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</si>
  <si>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</si>
  <si>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</si>
  <si>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</si>
  <si>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</si>
  <si>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</si>
  <si>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</si>
  <si>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</si>
  <si>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</si>
  <si>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</si>
  <si>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</si>
  <si>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</si>
  <si>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</si>
  <si>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</si>
  <si>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</si>
  <si>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</si>
  <si>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</si>
  <si>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</si>
  <si>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</si>
  <si>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</si>
  <si>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</si>
  <si>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</si>
  <si>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</si>
  <si>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</si>
  <si>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</si>
  <si>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</si>
  <si>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</si>
  <si>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</si>
  <si>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</si>
  <si>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</si>
  <si>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</si>
  <si>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</si>
  <si>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</si>
  <si>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</si>
  <si>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</si>
  <si>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</si>
  <si>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</si>
  <si>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</si>
  <si>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</si>
  <si>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</si>
  <si>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</si>
  <si>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</si>
  <si>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</si>
  <si>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</si>
  <si>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</si>
  <si>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</si>
  <si>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</si>
  <si>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</si>
  <si>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</si>
  <si>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</si>
  <si>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</si>
  <si>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</si>
  <si>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</si>
  <si>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</si>
  <si>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</si>
  <si>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</si>
  <si>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</si>
  <si>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</si>
  <si>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</si>
  <si>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</si>
  <si>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</si>
  <si>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</si>
  <si>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</si>
  <si>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</si>
  <si>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</si>
  <si>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</si>
  <si>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</si>
  <si>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</si>
  <si>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</si>
  <si>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</si>
  <si>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</si>
  <si>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</si>
  <si>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</si>
  <si>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</si>
  <si>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</si>
  <si>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</si>
  <si>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</si>
  <si>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</si>
  <si>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</si>
  <si>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</si>
  <si>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</si>
  <si>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</si>
  <si>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</si>
  <si>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</si>
  <si>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</si>
  <si>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</si>
  <si>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</si>
  <si>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</si>
  <si>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</si>
  <si>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</si>
  <si>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</si>
  <si>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</si>
  <si>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</si>
  <si>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</si>
  <si>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</si>
  <si>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</si>
  <si>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</si>
  <si>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</si>
  <si>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</si>
  <si>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</si>
  <si>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</si>
  <si>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</si>
  <si>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</si>
  <si>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</si>
  <si>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</si>
  <si>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</si>
  <si>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</si>
  <si>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</si>
  <si>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</si>
  <si>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</si>
  <si>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</si>
  <si>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</si>
  <si>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</si>
  <si>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</si>
  <si>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</si>
  <si>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</si>
  <si>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</si>
  <si>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</si>
  <si>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</si>
  <si>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</si>
  <si>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</si>
  <si>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</si>
  <si>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</si>
  <si>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</si>
  <si>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</si>
  <si>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</si>
  <si>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</si>
  <si>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</si>
  <si>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</si>
  <si>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</si>
  <si>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</si>
  <si>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</si>
  <si>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</si>
  <si>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</si>
  <si>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</si>
  <si>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</si>
  <si>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</si>
  <si>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</si>
  <si>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</si>
  <si>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</si>
  <si>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</si>
  <si>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</si>
  <si>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</si>
  <si>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</si>
  <si>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</si>
  <si>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</si>
  <si>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</si>
  <si>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</si>
  <si>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</si>
  <si>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</si>
  <si>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</si>
  <si>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</si>
  <si>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</si>
  <si>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</si>
  <si>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</si>
  <si>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</si>
  <si>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</si>
  <si>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</si>
  <si>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</si>
  <si>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</si>
  <si>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</si>
  <si>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</si>
  <si>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</si>
  <si>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</si>
  <si>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</si>
  <si>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</si>
  <si>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</si>
  <si>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</si>
  <si>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</si>
  <si>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</si>
  <si>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</si>
  <si>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</si>
  <si>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</si>
  <si>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</si>
  <si>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</si>
  <si>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</si>
  <si>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</si>
  <si>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</si>
  <si>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</si>
  <si>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</si>
  <si>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</si>
  <si>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</si>
  <si>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</si>
  <si>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</si>
  <si>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</si>
  <si>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</si>
  <si>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</si>
  <si>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</si>
  <si>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</si>
  <si>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</si>
  <si>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</si>
  <si>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</si>
  <si>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</si>
  <si>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</si>
  <si>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</si>
  <si>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</si>
  <si>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</si>
  <si>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</si>
  <si>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</si>
  <si>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</si>
  <si>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</si>
  <si>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</si>
  <si>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</si>
  <si>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</si>
  <si>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</si>
  <si>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</si>
  <si>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</si>
  <si>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</si>
  <si>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</si>
  <si>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</si>
  <si>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</si>
  <si>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</si>
  <si>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</si>
  <si>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</si>
  <si>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</si>
  <si>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</si>
  <si>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</si>
  <si>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</si>
  <si>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</si>
  <si>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</si>
  <si>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</si>
  <si>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</si>
  <si>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</si>
  <si>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</si>
  <si>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</si>
  <si>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</si>
  <si>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</si>
  <si>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</si>
  <si>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</si>
  <si>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</si>
  <si>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</si>
  <si>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</si>
  <si>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</si>
  <si>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</si>
  <si>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</si>
  <si>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</si>
  <si>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</si>
  <si>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</si>
  <si>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</si>
  <si>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</si>
  <si>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</si>
  <si>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</si>
  <si>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</si>
  <si>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</si>
  <si>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</si>
  <si>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</si>
  <si>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</si>
  <si>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</si>
  <si>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</si>
  <si>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</si>
  <si>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</si>
  <si>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</si>
  <si>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</si>
  <si>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</si>
  <si>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</si>
  <si>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</si>
  <si>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</si>
  <si>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</si>
  <si>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</si>
  <si>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</si>
  <si>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</si>
  <si>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</si>
  <si>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</si>
  <si>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</si>
  <si>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</si>
  <si>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</si>
  <si>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</si>
  <si>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</si>
  <si>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</si>
  <si>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</si>
  <si>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</si>
  <si>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</si>
  <si>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</si>
  <si>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</si>
  <si>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</si>
  <si>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</si>
  <si>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</si>
  <si>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</si>
  <si>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</si>
  <si>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</si>
  <si>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</si>
  <si>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</si>
  <si>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</si>
  <si>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</si>
  <si>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</si>
  <si>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</si>
  <si>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</si>
  <si>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</si>
  <si>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</si>
  <si>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</si>
  <si>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</si>
  <si>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</si>
  <si>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</si>
  <si>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</si>
  <si>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</si>
  <si>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</si>
  <si>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</si>
  <si>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</si>
  <si>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</si>
  <si>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</si>
  <si>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</si>
  <si>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</si>
  <si>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</si>
  <si>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</si>
  <si>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</si>
  <si>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</si>
  <si>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</si>
  <si>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</si>
  <si>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</si>
  <si>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</si>
  <si>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</si>
  <si>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</si>
  <si>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</si>
  <si>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</si>
  <si>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</si>
  <si>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</si>
  <si>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</si>
  <si>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</si>
  <si>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</si>
  <si>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</si>
  <si>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</si>
  <si>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</si>
  <si>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</si>
  <si>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</si>
  <si>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</si>
  <si>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</si>
  <si>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</si>
  <si>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</si>
  <si>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</si>
  <si>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</si>
  <si>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</si>
  <si>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</si>
  <si>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</si>
  <si>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</si>
  <si>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</si>
  <si>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</si>
  <si>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</si>
  <si>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</si>
  <si>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</si>
  <si>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</si>
  <si>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</si>
  <si>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</si>
  <si>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</si>
  <si>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</si>
  <si>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</si>
  <si>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</si>
  <si>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</si>
  <si>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</si>
  <si>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</si>
  <si>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</si>
  <si>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</si>
  <si>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</si>
  <si>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</si>
  <si>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</si>
  <si>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</si>
  <si>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</si>
  <si>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</si>
  <si>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</si>
  <si>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</si>
  <si>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</si>
  <si>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</si>
  <si>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</si>
  <si>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</si>
  <si>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</si>
  <si>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</si>
  <si>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</si>
  <si>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</si>
  <si>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</si>
  <si>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</si>
  <si>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</si>
  <si>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</si>
  <si>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</si>
  <si>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</si>
  <si>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</si>
  <si>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</si>
  <si>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</si>
  <si>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</si>
  <si>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</si>
  <si>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</si>
  <si>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</si>
  <si>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</si>
  <si>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</si>
  <si>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</si>
  <si>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</si>
  <si>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</si>
  <si>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</si>
  <si>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</si>
  <si>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</si>
  <si>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</si>
  <si>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</si>
  <si>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</si>
  <si>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</si>
  <si>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</si>
  <si>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</si>
  <si>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</si>
  <si>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</si>
  <si>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</si>
  <si>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</si>
  <si>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</si>
  <si>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</si>
  <si>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</si>
  <si>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</si>
  <si>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</si>
  <si>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</si>
  <si>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</si>
  <si>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</si>
  <si>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</si>
  <si>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</si>
  <si>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</si>
  <si>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</si>
  <si>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</si>
  <si>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</si>
  <si>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</si>
  <si>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</si>
  <si>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</si>
  <si>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</si>
  <si>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</si>
  <si>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</si>
  <si>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</si>
  <si>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</si>
  <si>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</si>
  <si>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</si>
  <si>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</si>
  <si>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</si>
  <si>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</si>
  <si>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</si>
  <si>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</si>
  <si>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</si>
  <si>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</si>
  <si>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</si>
  <si>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</si>
  <si>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</si>
  <si>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</si>
  <si>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</si>
  <si>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</si>
  <si>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</si>
  <si>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</si>
  <si>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</si>
  <si>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</si>
  <si>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</si>
  <si>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</si>
  <si>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</si>
  <si>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</si>
  <si>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</si>
  <si>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</si>
  <si>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</si>
  <si>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</si>
  <si>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</si>
  <si>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</si>
  <si>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</si>
  <si>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</si>
  <si>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</si>
  <si>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</si>
  <si>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</si>
  <si>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</si>
  <si>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</si>
  <si>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</si>
  <si>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</si>
  <si>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</si>
  <si>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</si>
  <si>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</si>
  <si>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</si>
  <si>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</si>
  <si>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</si>
  <si>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</si>
  <si>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</si>
  <si>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</si>
  <si>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</si>
  <si>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</si>
  <si>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</si>
  <si>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</si>
  <si>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</si>
  <si>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</si>
  <si>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</si>
  <si>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</si>
  <si>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</si>
  <si>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</si>
  <si>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</si>
  <si>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</si>
  <si>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</si>
  <si>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</si>
  <si>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</si>
  <si>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</si>
  <si>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</si>
  <si>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</si>
  <si>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</si>
  <si>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</si>
  <si>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</si>
  <si>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</si>
  <si>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</si>
  <si>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</si>
  <si>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</si>
  <si>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</si>
  <si>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</si>
  <si>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</si>
  <si>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</si>
  <si>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</si>
  <si>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</si>
  <si>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</si>
  <si>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</si>
  <si>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</si>
  <si>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</si>
  <si>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</si>
  <si>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</si>
  <si>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</si>
  <si>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</si>
  <si>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</si>
  <si>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</si>
  <si>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</si>
  <si>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</si>
  <si>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</si>
  <si>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</si>
  <si>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</si>
  <si>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</si>
  <si>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</si>
  <si>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</si>
  <si>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</si>
  <si>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</si>
  <si>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</si>
  <si>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</si>
  <si>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</si>
  <si>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</si>
  <si>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</si>
  <si>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</si>
  <si>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</si>
  <si>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</si>
  <si>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</si>
  <si>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</si>
  <si>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</si>
  <si>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</si>
  <si>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</si>
  <si>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</si>
  <si>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</si>
  <si>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</si>
  <si>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</si>
  <si>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</si>
  <si>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</si>
  <si>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</si>
  <si>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</si>
  <si>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</si>
  <si>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</si>
  <si>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</si>
  <si>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</si>
  <si>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</si>
  <si>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</si>
  <si>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</si>
  <si>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</si>
  <si>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</si>
  <si>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</si>
  <si>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</si>
  <si>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</si>
  <si>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</si>
  <si>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</si>
  <si>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</si>
  <si>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</si>
  <si>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</si>
  <si>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</si>
  <si>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</si>
  <si>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</si>
  <si>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</si>
  <si>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</si>
  <si>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</si>
  <si>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</si>
  <si>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</si>
  <si>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</si>
  <si>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</si>
  <si>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</si>
  <si>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</si>
  <si>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</si>
  <si>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</si>
  <si>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</si>
  <si>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</si>
  <si>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</si>
  <si>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</si>
  <si>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</si>
  <si>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</si>
  <si>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</si>
  <si>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</si>
  <si>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</si>
  <si>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</si>
  <si>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</si>
  <si>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</si>
  <si>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</si>
  <si>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</si>
  <si>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</si>
  <si>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</si>
  <si>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</si>
  <si>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</si>
  <si>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</si>
  <si>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</si>
  <si>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</si>
  <si>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</si>
  <si>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</si>
  <si>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</si>
  <si>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</si>
  <si>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</si>
  <si>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</si>
  <si>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</si>
  <si>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</si>
  <si>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</si>
  <si>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</si>
  <si>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</si>
  <si>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</si>
  <si>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</si>
  <si>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</si>
  <si>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</si>
  <si>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</si>
  <si>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</si>
  <si>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</si>
  <si>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</si>
  <si>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</si>
  <si>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</si>
  <si>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</si>
  <si>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</si>
  <si>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</si>
  <si>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</si>
  <si>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</si>
  <si>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</si>
  <si>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</si>
  <si>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</si>
  <si>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</si>
  <si>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</si>
  <si>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</si>
  <si>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</si>
  <si>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</si>
  <si>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</si>
  <si>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</si>
  <si>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</si>
  <si>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</si>
  <si>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</si>
  <si>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</si>
  <si>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</si>
  <si>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</si>
  <si>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</si>
  <si>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</si>
  <si>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</si>
  <si>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</si>
  <si>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</si>
  <si>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</si>
  <si>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</si>
  <si>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</si>
  <si>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</si>
  <si>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</si>
  <si>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</si>
  <si>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</si>
  <si>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</si>
  <si>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</si>
  <si>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</si>
  <si>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</si>
  <si>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</si>
  <si>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</si>
  <si>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</si>
  <si>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</si>
  <si>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</si>
  <si>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</si>
  <si>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</si>
  <si>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</si>
  <si>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</si>
  <si>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</si>
  <si>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</si>
  <si>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</si>
  <si>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</si>
  <si>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</si>
  <si>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</si>
  <si>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</si>
  <si>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</si>
  <si>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</si>
  <si>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</si>
  <si>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</si>
  <si>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</si>
  <si>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</si>
  <si>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</si>
  <si>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</si>
  <si>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</si>
  <si>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</si>
  <si>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</si>
  <si>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</si>
  <si>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</si>
  <si>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</si>
  <si>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</si>
  <si>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</si>
  <si>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</si>
  <si>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</si>
  <si>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</si>
  <si>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</si>
  <si>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</si>
  <si>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</si>
  <si>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</si>
  <si>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</si>
  <si>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</si>
  <si>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</si>
  <si>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</si>
  <si>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</si>
  <si>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</si>
  <si>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</si>
  <si>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</si>
  <si>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</si>
  <si>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</si>
  <si>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</si>
  <si>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</si>
  <si>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</si>
  <si>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</si>
  <si>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</si>
  <si>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</si>
  <si>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</si>
  <si>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</si>
  <si>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</si>
  <si>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</si>
  <si>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</si>
  <si>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</si>
  <si>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</si>
  <si>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</si>
  <si>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</si>
  <si>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</si>
  <si>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</si>
  <si>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</si>
  <si>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</si>
  <si>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</si>
  <si>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</si>
  <si>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</si>
  <si>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</si>
  <si>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</si>
  <si>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</si>
  <si>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</si>
  <si>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</si>
  <si>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</si>
  <si>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</si>
  <si>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</si>
  <si>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</si>
  <si>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</si>
  <si>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</si>
  <si>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</si>
  <si>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</si>
  <si>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</si>
  <si>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</si>
  <si>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</si>
  <si>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</si>
  <si>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</si>
  <si>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</si>
  <si>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</si>
  <si>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</si>
  <si>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</si>
  <si>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</si>
  <si>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</si>
  <si>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</si>
  <si>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</si>
  <si>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</si>
  <si>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</si>
  <si>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</si>
  <si>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</si>
  <si>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</si>
  <si>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</si>
  <si>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</si>
  <si>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</si>
  <si>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</si>
  <si>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</si>
  <si>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</si>
  <si>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</si>
  <si>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</si>
  <si>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</si>
  <si>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</si>
  <si>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</si>
  <si>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</si>
  <si>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</si>
  <si>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</si>
  <si>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</si>
  <si>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</si>
  <si>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</si>
  <si>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</si>
  <si>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</si>
  <si>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</si>
  <si>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</si>
  <si>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</si>
  <si>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</si>
  <si>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</si>
  <si>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</si>
  <si>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</si>
  <si>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</si>
  <si>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</si>
  <si>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</si>
  <si>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</si>
  <si>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</si>
  <si>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</si>
  <si>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</si>
  <si>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</si>
  <si>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</si>
  <si>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</si>
  <si>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</si>
  <si>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</si>
  <si>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</si>
  <si>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</si>
  <si>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</si>
  <si>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</si>
  <si>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</si>
  <si>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</si>
  <si>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</si>
  <si>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</si>
  <si>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</si>
  <si>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</si>
  <si>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</si>
  <si>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</si>
  <si>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</si>
  <si>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</si>
  <si>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</si>
  <si>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</si>
  <si>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</si>
  <si>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</si>
  <si>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</si>
  <si>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</si>
  <si>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</si>
  <si>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</si>
  <si>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</si>
  <si>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</si>
  <si>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</si>
  <si>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</si>
  <si>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</si>
  <si>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</si>
  <si>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</si>
  <si>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</si>
  <si>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</si>
  <si>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</si>
  <si>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</si>
  <si>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</si>
  <si>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</si>
  <si>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</si>
  <si>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</si>
  <si>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</si>
  <si>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</si>
  <si>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</si>
  <si>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</si>
  <si>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</si>
  <si>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</si>
  <si>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</si>
  <si>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</si>
  <si>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</si>
  <si>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</si>
  <si>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</si>
  <si>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</si>
  <si>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</si>
  <si>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</si>
  <si>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</si>
  <si>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</si>
  <si>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</si>
  <si>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</si>
  <si>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</si>
  <si>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</si>
  <si>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</si>
  <si>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</si>
  <si>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</si>
  <si>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</si>
  <si>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</si>
  <si>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</si>
  <si>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</si>
  <si>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</si>
  <si>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</si>
  <si>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</si>
  <si>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</si>
  <si>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</si>
  <si>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</si>
  <si>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</si>
  <si>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</si>
  <si>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</si>
  <si>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</si>
  <si>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</si>
  <si>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</si>
  <si>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</si>
  <si>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</si>
  <si>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</si>
  <si>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</si>
  <si>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</si>
  <si>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</si>
  <si>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</si>
  <si>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</si>
  <si>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</si>
  <si>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</si>
  <si>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</si>
  <si>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</si>
  <si>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</si>
  <si>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</si>
  <si>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</si>
  <si>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</si>
  <si>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</si>
  <si>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</si>
  <si>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</si>
  <si>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</si>
  <si>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</si>
  <si>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</si>
  <si>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</si>
  <si>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</si>
  <si>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</si>
  <si>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</si>
  <si>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</si>
  <si>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</si>
  <si>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</si>
  <si>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</si>
  <si>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</si>
  <si>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</si>
  <si>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</si>
  <si>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</si>
  <si>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</si>
  <si>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</si>
  <si>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</si>
  <si>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</si>
  <si>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</si>
  <si>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</si>
  <si>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</si>
  <si>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</si>
  <si>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</si>
  <si>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</si>
  <si>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</si>
  <si>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</si>
  <si>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</si>
  <si>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</si>
  <si>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</si>
  <si>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</si>
  <si>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</si>
  <si>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</si>
  <si>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</si>
  <si>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</si>
  <si>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</si>
  <si>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</si>
  <si>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</si>
  <si>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</si>
  <si>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</si>
  <si>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</si>
  <si>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</si>
  <si>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</si>
  <si>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</si>
  <si>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</si>
  <si>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</si>
  <si>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</si>
  <si>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</si>
  <si>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</si>
  <si>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</si>
  <si>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</si>
  <si>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</si>
  <si>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</si>
  <si>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</si>
  <si>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</si>
  <si>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</si>
  <si>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</si>
  <si>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</si>
  <si>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</si>
  <si>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</si>
  <si>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</si>
  <si>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</si>
  <si>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</si>
  <si>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</si>
  <si>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</si>
  <si>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</si>
  <si>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</si>
  <si>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</si>
  <si>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</si>
  <si>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</si>
  <si>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</si>
  <si>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</si>
  <si>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</si>
  <si>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</si>
  <si>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</si>
  <si>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</si>
  <si>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</si>
  <si>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</si>
  <si>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</si>
  <si>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</si>
  <si>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</si>
  <si>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</si>
  <si>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</si>
  <si>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</si>
  <si>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</si>
  <si>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</si>
  <si>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</si>
  <si>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</si>
  <si>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</si>
  <si>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</si>
  <si>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</si>
  <si>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</si>
  <si>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</si>
  <si>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</si>
  <si>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</si>
  <si>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</si>
  <si>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</si>
  <si>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</si>
  <si>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</si>
  <si>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</si>
  <si>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</si>
  <si>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</si>
  <si>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</si>
  <si>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</si>
  <si>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</si>
  <si>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</si>
  <si>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</si>
  <si>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</si>
  <si>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</si>
  <si>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</si>
  <si>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</si>
  <si>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</si>
  <si>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</si>
  <si>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</si>
  <si>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</si>
  <si>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</si>
  <si>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</si>
  <si>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</si>
  <si>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</si>
  <si>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</si>
  <si>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</si>
  <si>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</si>
  <si>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</si>
  <si>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</si>
  <si>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</si>
  <si>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</si>
  <si>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</si>
  <si>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</si>
  <si>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</si>
  <si>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</si>
  <si>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</si>
  <si>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</si>
  <si>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</si>
  <si>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</si>
  <si>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</si>
  <si>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</si>
  <si>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</si>
  <si>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</si>
  <si>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</si>
  <si>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</si>
  <si>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</si>
  <si>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</si>
  <si>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</si>
  <si>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</si>
  <si>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</si>
  <si>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</si>
  <si>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</si>
  <si>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</si>
  <si>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</si>
  <si>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</si>
  <si>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</si>
  <si>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</si>
  <si>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</si>
  <si>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</si>
  <si>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</si>
  <si>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</si>
  <si>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</si>
  <si>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</si>
  <si>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</si>
  <si>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</si>
  <si>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</si>
  <si>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</si>
  <si>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</si>
  <si>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</si>
  <si>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</si>
  <si>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</si>
  <si>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</si>
  <si>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</si>
  <si>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</si>
  <si>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</si>
  <si>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</si>
  <si>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</si>
  <si>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</si>
  <si>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</si>
  <si>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</si>
  <si>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</si>
  <si>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</si>
  <si>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</si>
  <si>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</si>
  <si>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</si>
  <si>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</si>
  <si>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</si>
  <si>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</si>
  <si>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</si>
  <si>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</si>
  <si>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</si>
  <si>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</si>
  <si>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</si>
  <si>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</si>
  <si>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</si>
  <si>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</si>
  <si>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</si>
  <si>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</si>
  <si>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</si>
  <si>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</si>
  <si>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</si>
  <si>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</si>
  <si>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</si>
  <si>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</si>
  <si>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</si>
  <si>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</si>
  <si>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</si>
  <si>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</si>
  <si>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</si>
  <si>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</si>
  <si>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</si>
  <si>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</si>
  <si>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</si>
  <si>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</si>
  <si>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</si>
  <si>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</si>
  <si>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</si>
  <si>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</si>
  <si>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</si>
  <si>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</si>
  <si>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</si>
  <si>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</si>
  <si>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</si>
  <si>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</si>
  <si>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</si>
  <si>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</si>
  <si>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</si>
  <si>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</si>
  <si>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</si>
  <si>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</si>
  <si>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</si>
  <si>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</si>
  <si>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</si>
  <si>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</si>
  <si>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</si>
  <si>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</si>
  <si>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</si>
  <si>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</si>
  <si>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</si>
  <si>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</si>
  <si>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</si>
  <si>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</si>
  <si>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</si>
  <si>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</si>
  <si>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</si>
  <si>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</si>
  <si>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</si>
  <si>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</si>
  <si>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</si>
  <si>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</si>
  <si>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</si>
  <si>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</si>
  <si>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</si>
  <si>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</si>
  <si>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</si>
  <si>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</si>
  <si>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</si>
  <si>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</si>
  <si>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</si>
  <si>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</si>
  <si>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</si>
  <si>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</si>
  <si>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</si>
  <si>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</si>
  <si>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</si>
  <si>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</si>
  <si>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</si>
  <si>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</si>
  <si>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</si>
  <si>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</si>
  <si>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</si>
  <si>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</si>
  <si>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</si>
  <si>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</si>
  <si>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</si>
  <si>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</si>
  <si>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</si>
  <si>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</si>
  <si>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</si>
  <si>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</si>
  <si>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</si>
  <si>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</si>
  <si>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</si>
  <si>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</si>
  <si>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</si>
  <si>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</si>
  <si>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</si>
  <si>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</si>
  <si>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</si>
  <si>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</si>
  <si>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</si>
  <si>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</si>
  <si>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</si>
  <si>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</si>
  <si>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</si>
  <si>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</si>
  <si>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</si>
  <si>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</si>
  <si>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</si>
  <si>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</si>
  <si>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</si>
  <si>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</si>
  <si>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</si>
  <si>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</si>
  <si>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</si>
  <si>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</si>
  <si>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</si>
  <si>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</si>
  <si>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</si>
  <si>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</si>
  <si>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</si>
  <si>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</si>
  <si>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</si>
  <si>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</si>
  <si>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</si>
  <si>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</si>
  <si>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</si>
  <si>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</si>
  <si>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</si>
  <si>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</si>
  <si>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</si>
  <si>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</si>
  <si>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</si>
  <si>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</si>
  <si>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</si>
  <si>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</si>
  <si>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</si>
  <si>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</si>
  <si>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</si>
  <si>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</si>
  <si>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</si>
  <si>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</si>
  <si>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</si>
  <si>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</si>
  <si>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</si>
  <si>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</si>
  <si>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</si>
  <si>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</si>
  <si>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</si>
  <si>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</si>
  <si>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</si>
  <si>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</si>
  <si>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</si>
  <si>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</si>
  <si>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</si>
  <si>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</si>
  <si>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</si>
  <si>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</si>
  <si>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</si>
  <si>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</si>
  <si>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</si>
  <si>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</si>
  <si>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</si>
  <si>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</si>
  <si>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</si>
  <si>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</si>
  <si>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</si>
  <si>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</si>
  <si>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</si>
  <si>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</si>
  <si>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</si>
  <si>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</si>
  <si>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</si>
  <si>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</si>
  <si>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</si>
  <si>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</si>
  <si>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</si>
  <si>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</si>
  <si>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</si>
  <si>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</si>
  <si>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</si>
  <si>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</si>
  <si>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</si>
  <si>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</si>
  <si>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</si>
  <si>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</si>
  <si>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</si>
  <si>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</si>
  <si>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</si>
  <si>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</si>
  <si>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</si>
  <si>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</si>
  <si>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</si>
  <si>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</si>
  <si>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</si>
  <si>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</si>
  <si>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</si>
  <si>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</si>
  <si>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</si>
  <si>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</si>
  <si>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</si>
  <si>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</si>
  <si>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</si>
  <si>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</si>
  <si>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</si>
  <si>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</si>
  <si>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</si>
  <si>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</si>
  <si>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</si>
  <si>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</si>
  <si>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</si>
  <si>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</si>
  <si>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</si>
  <si>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</si>
  <si>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</si>
  <si>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</si>
  <si>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</si>
  <si>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</si>
  <si>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</si>
  <si>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</si>
  <si>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</si>
  <si>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</si>
  <si>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</si>
  <si>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</si>
  <si>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</si>
  <si>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</si>
  <si>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</si>
  <si>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</si>
  <si>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</si>
  <si>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</si>
  <si>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</si>
  <si>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</si>
  <si>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</si>
  <si>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</si>
  <si>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</si>
  <si>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</si>
  <si>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</si>
  <si>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</si>
  <si>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</si>
  <si>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</si>
  <si>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</si>
  <si>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</si>
  <si>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</si>
  <si>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</si>
  <si>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</si>
  <si>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</si>
  <si>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</si>
  <si>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</si>
  <si>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</si>
  <si>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</si>
  <si>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</si>
  <si>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</si>
  <si>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</si>
  <si>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</si>
  <si>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</si>
  <si>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</si>
  <si>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</si>
  <si>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</si>
  <si>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</si>
  <si>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</si>
  <si>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</si>
  <si>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</si>
  <si>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</si>
  <si>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</si>
  <si>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</si>
  <si>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</si>
  <si>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</si>
  <si>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</si>
  <si>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</si>
  <si>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</si>
  <si>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</si>
  <si>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</si>
  <si>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</si>
  <si>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</si>
  <si>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</si>
  <si>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</si>
  <si>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</si>
  <si>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</si>
  <si>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</si>
  <si>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</si>
  <si>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</si>
  <si>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</si>
  <si>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</si>
  <si>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</si>
  <si>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</si>
  <si>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</si>
  <si>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</si>
  <si>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</si>
  <si>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</si>
  <si>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</si>
  <si>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</si>
  <si>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</si>
  <si>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</si>
  <si>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</si>
  <si>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</si>
  <si>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</si>
  <si>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</si>
  <si>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</si>
  <si>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</si>
  <si>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</si>
  <si>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</si>
  <si>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</si>
  <si>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</si>
  <si>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</si>
  <si>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</si>
  <si>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</si>
  <si>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</si>
  <si>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</si>
  <si>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</si>
  <si>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</si>
  <si>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</si>
  <si>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</si>
  <si>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</si>
  <si>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</si>
  <si>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</si>
  <si>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</si>
  <si>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</si>
  <si>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</si>
  <si>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</si>
  <si>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</si>
  <si>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</si>
  <si>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</si>
  <si>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</si>
  <si>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</si>
  <si>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</si>
  <si>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</si>
  <si>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</si>
  <si>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</si>
  <si>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</si>
  <si>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</si>
  <si>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</si>
  <si>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</si>
  <si>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</si>
  <si>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</si>
  <si>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</si>
  <si>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</si>
  <si>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</si>
  <si>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</si>
  <si>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</si>
  <si>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</si>
  <si>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</si>
  <si>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</si>
  <si>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</si>
  <si>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</si>
  <si>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</si>
  <si>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</si>
  <si>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</si>
  <si>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</si>
  <si>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</si>
  <si>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</si>
  <si>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</si>
  <si>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</si>
  <si>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</si>
  <si>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</si>
  <si>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</si>
  <si>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</si>
  <si>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</si>
  <si>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</si>
  <si>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</si>
  <si>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</si>
  <si>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</si>
  <si>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</si>
  <si>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</si>
  <si>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</si>
  <si>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</si>
  <si>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</si>
  <si>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</si>
  <si>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</si>
  <si>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</si>
  <si>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</si>
  <si>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</si>
  <si>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</si>
  <si>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</si>
  <si>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</si>
  <si>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</si>
  <si>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</si>
  <si>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</si>
  <si>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</si>
  <si>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</si>
  <si>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</si>
  <si>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</si>
  <si>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</si>
  <si>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</si>
  <si>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</si>
  <si>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</si>
  <si>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</si>
  <si>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</si>
  <si>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</si>
  <si>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</si>
  <si>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</si>
  <si>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</si>
  <si>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</si>
  <si>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</si>
  <si>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</si>
  <si>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</si>
  <si>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</si>
  <si>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</si>
  <si>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</si>
  <si>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</si>
  <si>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</si>
  <si>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</si>
  <si>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</si>
  <si>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</si>
  <si>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</si>
  <si>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</si>
  <si>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</si>
  <si>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</si>
  <si>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</si>
  <si>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</si>
  <si>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</si>
  <si>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</si>
  <si>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</si>
  <si>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</si>
  <si>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</si>
  <si>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</si>
  <si>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</si>
  <si>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</si>
  <si>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</si>
  <si>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</si>
  <si>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</si>
  <si>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</si>
  <si>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</si>
  <si>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</si>
  <si>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</si>
  <si>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</si>
  <si>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</si>
  <si>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</si>
  <si>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</si>
  <si>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</si>
  <si>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</si>
  <si>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</si>
  <si>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</si>
  <si>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</si>
  <si>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</si>
  <si>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</si>
  <si>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</si>
  <si>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</si>
  <si>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</si>
  <si>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</si>
  <si>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</si>
  <si>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</si>
  <si>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</si>
  <si>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</si>
  <si>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</si>
  <si>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</si>
  <si>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</si>
  <si>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</si>
  <si>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</si>
  <si>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</si>
  <si>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</si>
  <si>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</si>
  <si>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</si>
  <si>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</si>
  <si>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</si>
  <si>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</si>
  <si>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</si>
  <si>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</si>
  <si>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</si>
  <si>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</si>
  <si>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</si>
  <si>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</si>
  <si>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</si>
  <si>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</si>
  <si>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</si>
  <si>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</si>
  <si>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</si>
  <si>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</si>
  <si>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</si>
  <si>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</si>
  <si>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</si>
  <si>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</si>
  <si>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</si>
  <si>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</si>
  <si>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</si>
  <si>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</si>
  <si>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</si>
  <si>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</si>
  <si>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</si>
  <si>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</si>
  <si>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</si>
  <si>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</si>
  <si>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</si>
  <si>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</si>
  <si>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</si>
  <si>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</si>
  <si>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</si>
  <si>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</si>
  <si>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</si>
  <si>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</si>
  <si>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</si>
  <si>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</si>
  <si>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</si>
  <si>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</si>
  <si>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</si>
  <si>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</si>
  <si>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</si>
  <si>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</si>
  <si>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</si>
  <si>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</si>
  <si>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</si>
  <si>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</si>
  <si>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</si>
  <si>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</si>
  <si>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</si>
  <si>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</si>
  <si>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</si>
  <si>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</si>
  <si>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</si>
  <si>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</si>
  <si>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</si>
  <si>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</si>
  <si>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</si>
  <si>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</si>
  <si>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</si>
  <si>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</si>
  <si>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</si>
  <si>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</si>
  <si>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</si>
  <si>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</si>
  <si>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</si>
  <si>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</si>
  <si>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</si>
  <si>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</si>
  <si>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</si>
  <si>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</si>
  <si>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</si>
  <si>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</si>
  <si>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</si>
  <si>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</si>
  <si>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</si>
  <si>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</si>
  <si>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</si>
  <si>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</si>
  <si>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</si>
  <si>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</si>
  <si>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</si>
  <si>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</si>
  <si>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</si>
  <si>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</si>
  <si>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</si>
  <si>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</si>
  <si>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</si>
  <si>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</si>
  <si>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</si>
  <si>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</si>
  <si>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</si>
  <si>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</si>
  <si>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</si>
  <si>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</si>
  <si>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</si>
  <si>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</si>
  <si>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</si>
  <si>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</si>
  <si>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</si>
  <si>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</si>
  <si>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</si>
  <si>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</si>
  <si>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</si>
  <si>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</si>
  <si>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</si>
  <si>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</si>
  <si>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</si>
  <si>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</si>
  <si>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</si>
  <si>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</si>
  <si>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</si>
  <si>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</si>
  <si>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</si>
  <si>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</si>
  <si>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</si>
  <si>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</si>
  <si>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</si>
  <si>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</si>
  <si>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</si>
  <si>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</si>
  <si>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</si>
  <si>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</si>
  <si>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</si>
  <si>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</si>
  <si>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</si>
  <si>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</si>
  <si>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</si>
  <si>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</si>
  <si>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</si>
  <si>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</si>
  <si>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</si>
  <si>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</si>
  <si>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</si>
  <si>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</si>
  <si>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</si>
  <si>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</si>
  <si>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</si>
  <si>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</si>
  <si>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</si>
  <si>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</si>
  <si>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</si>
  <si>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</si>
  <si>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</si>
  <si>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</si>
  <si>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</si>
  <si>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</si>
  <si>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</si>
  <si>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</si>
  <si>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</si>
  <si>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</si>
  <si>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</si>
  <si>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</si>
  <si>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</si>
  <si>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</si>
  <si>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</si>
  <si>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</si>
  <si>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</si>
  <si>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</si>
  <si>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</si>
  <si>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</si>
  <si>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</si>
  <si>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</si>
  <si>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</si>
  <si>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</si>
  <si>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</si>
  <si>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</si>
  <si>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</si>
  <si>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</si>
  <si>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</si>
  <si>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</si>
  <si>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</si>
  <si>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</si>
  <si>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</si>
  <si>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</si>
  <si>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</si>
  <si>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</si>
  <si>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</si>
  <si>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</si>
  <si>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</si>
  <si>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</si>
  <si>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</si>
  <si>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</si>
  <si>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</si>
  <si>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</si>
  <si>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</si>
  <si>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</si>
  <si>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</si>
  <si>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</si>
  <si>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</si>
  <si>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</si>
  <si>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</si>
  <si>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</si>
  <si>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</si>
  <si>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</si>
  <si>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</si>
  <si>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</si>
  <si>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</si>
  <si>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</si>
  <si>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</si>
  <si>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</si>
  <si>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</si>
  <si>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</si>
  <si>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</si>
  <si>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</si>
  <si>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</si>
  <si>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</si>
  <si>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</si>
  <si>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</si>
  <si>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</si>
  <si>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</si>
  <si>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</si>
  <si>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</si>
  <si>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</si>
  <si>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</si>
  <si>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</si>
  <si>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</si>
  <si>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</si>
  <si>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</si>
  <si>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</si>
  <si>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</si>
  <si>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</si>
  <si>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</si>
  <si>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</si>
  <si>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</si>
  <si>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</si>
  <si>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</si>
  <si>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</si>
  <si>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</si>
  <si>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</si>
  <si>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</si>
  <si>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</si>
  <si>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</si>
  <si>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</si>
  <si>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</si>
  <si>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</si>
  <si>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</si>
  <si>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</si>
  <si>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</si>
  <si>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</si>
  <si>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</si>
  <si>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</si>
  <si>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</si>
  <si>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</si>
  <si>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</si>
  <si>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</si>
  <si>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</si>
  <si>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</si>
  <si>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</si>
  <si>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</si>
  <si>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</si>
  <si>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</si>
  <si>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</si>
  <si>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</si>
  <si>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</si>
  <si>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</si>
  <si>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</si>
  <si>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</si>
  <si>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</si>
  <si>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</si>
  <si>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</si>
  <si>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</si>
  <si>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</si>
  <si>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</si>
  <si>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</si>
  <si>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</si>
  <si>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</si>
  <si>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</si>
  <si>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</si>
  <si>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</si>
  <si>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</si>
  <si>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</si>
  <si>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</si>
  <si>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</si>
  <si>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</si>
  <si>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</si>
  <si>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</si>
  <si>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</si>
  <si>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</si>
  <si>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</si>
  <si>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</si>
  <si>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</si>
  <si>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</si>
  <si>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</si>
  <si>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</si>
  <si>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</si>
  <si>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</si>
  <si>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</si>
  <si>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</si>
  <si>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</si>
  <si>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</si>
  <si>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</si>
  <si>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</si>
  <si>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</si>
  <si>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</si>
  <si>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</si>
  <si>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</si>
  <si>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</si>
  <si>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</si>
  <si>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</si>
  <si>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</si>
  <si>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</si>
  <si>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</si>
  <si>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</si>
  <si>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</si>
  <si>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</si>
  <si>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</si>
  <si>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</si>
  <si>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</si>
  <si>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</si>
  <si>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</si>
  <si>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</si>
  <si>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</si>
  <si>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</si>
  <si>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</si>
  <si>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</si>
  <si>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</si>
  <si>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</si>
  <si>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</si>
  <si>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</si>
  <si>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</si>
  <si>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</si>
  <si>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</si>
  <si>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</si>
  <si>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</si>
  <si>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</si>
  <si>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</si>
  <si>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</si>
  <si>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</si>
  <si>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</si>
  <si>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</si>
  <si>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</si>
  <si>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</si>
  <si>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</si>
  <si>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</si>
  <si>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</si>
  <si>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</si>
  <si>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</si>
  <si>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</si>
  <si>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</si>
  <si>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</si>
  <si>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</si>
  <si>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</si>
  <si>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</si>
  <si>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</si>
  <si>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</si>
  <si>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</si>
  <si>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</si>
  <si>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</si>
  <si>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</si>
  <si>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</si>
  <si>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</si>
  <si>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</si>
  <si>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</si>
  <si>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</si>
  <si>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</si>
  <si>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</si>
  <si>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</si>
  <si>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</si>
  <si>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</si>
  <si>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</si>
  <si>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</si>
  <si>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</si>
  <si>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</si>
  <si>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</si>
  <si>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</si>
  <si>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</si>
  <si>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</si>
  <si>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</si>
  <si>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</si>
  <si>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</si>
  <si>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</si>
  <si>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</si>
  <si>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</si>
  <si>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</si>
  <si>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</si>
  <si>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</si>
  <si>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</si>
  <si>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</si>
  <si>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</si>
  <si>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</si>
  <si>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</si>
  <si>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</si>
  <si>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</si>
  <si>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</si>
  <si>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</si>
  <si>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</si>
  <si>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</si>
  <si>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</si>
  <si>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</si>
  <si>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</si>
  <si>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</si>
  <si>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</si>
  <si>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</si>
  <si>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</si>
  <si>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</si>
  <si>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</si>
  <si>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</si>
  <si>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</si>
  <si>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</si>
  <si>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</si>
  <si>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</si>
  <si>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</si>
  <si>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</si>
  <si>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</si>
  <si>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</si>
  <si>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</si>
  <si>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</si>
  <si>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</si>
  <si>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</si>
  <si>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</si>
  <si>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</si>
  <si>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</si>
  <si>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</si>
  <si>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</si>
  <si>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</si>
  <si>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</si>
  <si>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</si>
  <si>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</si>
  <si>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</si>
  <si>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</si>
  <si>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</si>
  <si>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</si>
  <si>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</si>
  <si>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</si>
  <si>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</si>
  <si>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</si>
  <si>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</si>
  <si>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</si>
  <si>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</si>
  <si>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</si>
  <si>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</si>
  <si>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</si>
  <si>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</si>
  <si>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</si>
  <si>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</si>
  <si>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</si>
  <si>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</si>
  <si>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</si>
  <si>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</si>
  <si>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</si>
  <si>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</si>
  <si>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</si>
  <si>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</si>
  <si>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</si>
  <si>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</si>
  <si>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</si>
  <si>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</si>
  <si>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</si>
  <si>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</si>
  <si>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</si>
  <si>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</si>
  <si>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</si>
  <si>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</si>
  <si>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</si>
  <si>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</si>
  <si>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</si>
  <si>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</si>
  <si>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</si>
  <si>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</si>
  <si>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</si>
  <si>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</si>
  <si>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</si>
  <si>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</si>
  <si>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</si>
  <si>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</si>
  <si>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</si>
  <si>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</si>
  <si>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</si>
  <si>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</si>
  <si>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</si>
  <si>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</si>
  <si>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</si>
  <si>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</si>
  <si>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</si>
  <si>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</si>
  <si>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</si>
  <si>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</si>
  <si>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</si>
  <si>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</si>
  <si>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</si>
  <si>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</si>
  <si>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</si>
  <si>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</si>
  <si>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</si>
  <si>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</si>
  <si>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</si>
  <si>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</si>
  <si>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</si>
  <si>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</si>
  <si>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</si>
  <si>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</si>
  <si>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</si>
  <si>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</si>
  <si>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</si>
  <si>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</si>
  <si>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</si>
  <si>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</si>
  <si>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</si>
  <si>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</si>
  <si>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</si>
  <si>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</si>
  <si>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</si>
  <si>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</si>
  <si>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</si>
  <si>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</si>
  <si>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</si>
  <si>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</si>
  <si>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</si>
  <si>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</si>
  <si>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</si>
  <si>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</si>
  <si>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</si>
  <si>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</si>
  <si>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</si>
  <si>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</si>
  <si>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</si>
  <si>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</si>
  <si>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</si>
  <si>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</si>
  <si>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</si>
  <si>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</si>
  <si>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</si>
  <si>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</si>
  <si>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</si>
  <si>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</si>
  <si>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</si>
  <si>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</si>
  <si>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</si>
  <si>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</si>
  <si>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</si>
  <si>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</si>
  <si>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</si>
  <si>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</si>
  <si>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</si>
  <si>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</si>
  <si>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</si>
  <si>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</si>
  <si>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</si>
  <si>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</si>
  <si>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</si>
  <si>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</si>
  <si>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</si>
  <si>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</si>
  <si>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</si>
  <si>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</si>
  <si>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</si>
  <si>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</si>
  <si>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</si>
  <si>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</si>
  <si>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</si>
  <si>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</si>
  <si>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</si>
  <si>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</si>
  <si>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</si>
  <si>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</si>
  <si>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</si>
  <si>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</si>
  <si>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</si>
  <si>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</si>
  <si>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</si>
  <si>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</si>
  <si>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</si>
  <si>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</si>
  <si>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</si>
  <si>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</si>
  <si>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</si>
  <si>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</si>
  <si>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</si>
  <si>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</si>
  <si>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</si>
  <si>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</si>
  <si>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</si>
  <si>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</si>
  <si>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</si>
  <si>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</si>
  <si>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</si>
  <si>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</si>
  <si>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</si>
  <si>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</si>
  <si>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</si>
  <si>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</si>
  <si>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</si>
  <si>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</si>
  <si>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</si>
  <si>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</si>
  <si>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</si>
  <si>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</si>
  <si>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</si>
  <si>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</si>
  <si>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</si>
  <si>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</si>
  <si>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</si>
  <si>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</si>
  <si>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</si>
  <si>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</si>
  <si>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</si>
  <si>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</si>
  <si>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</si>
  <si>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</si>
  <si>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</si>
  <si>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</si>
  <si>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</si>
  <si>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</si>
  <si>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</si>
  <si>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</si>
  <si>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</si>
  <si>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</si>
  <si>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</si>
  <si>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</si>
  <si>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</si>
  <si>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</si>
  <si>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</si>
  <si>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</si>
  <si>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</si>
  <si>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</si>
  <si>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</si>
  <si>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</si>
  <si>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</si>
  <si>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</si>
  <si>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</si>
  <si>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</si>
  <si>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</si>
  <si>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</si>
  <si>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</si>
  <si>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</si>
  <si>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</si>
  <si>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</si>
  <si>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</si>
  <si>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</si>
  <si>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</si>
  <si>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</si>
  <si>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</si>
  <si>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</si>
  <si>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</si>
  <si>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</si>
  <si>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</si>
  <si>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</si>
  <si>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</si>
  <si>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</si>
  <si>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</si>
  <si>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</si>
  <si>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</si>
  <si>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</si>
  <si>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</si>
  <si>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</si>
  <si>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</si>
  <si>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</si>
  <si>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</si>
  <si>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</si>
  <si>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</si>
  <si>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</si>
  <si>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</si>
  <si>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</si>
  <si>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</si>
  <si>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</si>
  <si>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</si>
  <si>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</si>
  <si>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</si>
  <si>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</si>
  <si>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</si>
  <si>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</si>
  <si>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</si>
  <si>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</si>
  <si>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</si>
  <si>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</si>
  <si>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</si>
  <si>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</si>
  <si>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</si>
  <si>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</si>
  <si>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</si>
  <si>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</si>
  <si>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</si>
  <si>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</si>
  <si>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</si>
  <si>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</si>
  <si>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</si>
  <si>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</si>
  <si>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</si>
  <si>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</si>
  <si>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</si>
  <si>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</si>
  <si>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</si>
  <si>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</si>
  <si>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</si>
  <si>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</si>
  <si>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</si>
  <si>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</si>
  <si>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</si>
  <si>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</si>
  <si>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</si>
  <si>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</si>
  <si>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</si>
  <si>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</si>
  <si>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</si>
  <si>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</si>
  <si>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</si>
  <si>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</si>
  <si>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</si>
  <si>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</si>
  <si>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</si>
  <si>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</si>
  <si>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</si>
  <si>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</si>
  <si>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</si>
  <si>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</si>
  <si>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</si>
  <si>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</si>
  <si>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</si>
  <si>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</si>
  <si>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</si>
  <si>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</si>
  <si>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</si>
  <si>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</si>
  <si>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</si>
  <si>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</si>
  <si>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</si>
  <si>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</si>
  <si>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</si>
  <si>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</si>
  <si>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</si>
  <si>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</si>
  <si>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</si>
  <si>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</si>
  <si>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</si>
  <si>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</si>
  <si>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</si>
  <si>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</si>
  <si>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</si>
  <si>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</si>
  <si>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</si>
  <si>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</si>
  <si>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</si>
  <si>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</si>
  <si>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</si>
  <si>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</si>
  <si>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</si>
  <si>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</si>
  <si>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</si>
  <si>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</si>
  <si>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</si>
  <si>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</si>
  <si>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</si>
  <si>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</si>
  <si>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</si>
  <si>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</si>
  <si>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</si>
  <si>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</si>
  <si>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</si>
  <si>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</si>
  <si>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</si>
  <si>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</si>
  <si>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</si>
  <si>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</si>
  <si>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</si>
  <si>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</si>
  <si>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</si>
  <si>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</si>
  <si>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</si>
  <si>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</si>
  <si>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</si>
  <si>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</si>
  <si>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</si>
  <si>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</si>
  <si>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</si>
  <si>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</si>
  <si>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</si>
  <si>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</si>
  <si>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</si>
  <si>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</si>
  <si>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</si>
  <si>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</si>
  <si>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</si>
  <si>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</si>
  <si>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</si>
  <si>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</si>
  <si>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</si>
  <si>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</si>
  <si>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</si>
  <si>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</si>
  <si>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</si>
  <si>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</si>
  <si>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</si>
  <si>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</si>
  <si>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</si>
  <si>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</si>
  <si>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</si>
  <si>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</si>
  <si>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</si>
  <si>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</si>
  <si>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</si>
  <si>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</si>
  <si>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</si>
  <si>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</si>
  <si>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</si>
  <si>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</si>
  <si>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</si>
  <si>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</si>
  <si>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</si>
  <si>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</si>
  <si>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</si>
  <si>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</si>
  <si>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</si>
  <si>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</si>
  <si>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</si>
  <si>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</si>
  <si>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</si>
  <si>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</si>
  <si>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</si>
  <si>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</si>
  <si>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</si>
  <si>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</si>
  <si>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</si>
  <si>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</si>
  <si>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</si>
  <si>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</si>
  <si>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</si>
  <si>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</si>
  <si>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</si>
  <si>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</si>
  <si>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</si>
  <si>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</si>
  <si>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</si>
  <si>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</si>
  <si>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</si>
  <si>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</si>
  <si>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</si>
  <si>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</si>
  <si>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</si>
  <si>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</si>
  <si>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</si>
  <si>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</si>
  <si>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</si>
  <si>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</si>
  <si>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</si>
  <si>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</si>
  <si>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</si>
  <si>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</si>
  <si>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</si>
  <si>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</si>
  <si>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</si>
  <si>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</si>
  <si>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</si>
  <si>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</si>
  <si>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</si>
  <si>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</si>
  <si>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</si>
  <si>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</si>
  <si>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</si>
  <si>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</si>
  <si>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</si>
  <si>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</si>
  <si>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</si>
  <si>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</si>
  <si>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</si>
  <si>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</si>
  <si>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</si>
  <si>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</si>
  <si>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</si>
  <si>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</si>
  <si>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</si>
  <si>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</si>
  <si>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</si>
  <si>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</si>
  <si>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</si>
  <si>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</si>
  <si>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</si>
  <si>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</si>
  <si>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</si>
  <si>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</si>
  <si>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</si>
  <si>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</si>
  <si>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</si>
  <si>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</si>
  <si>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</si>
  <si>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</si>
  <si>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</si>
  <si>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</si>
  <si>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</si>
  <si>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</si>
  <si>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</si>
  <si>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</si>
  <si>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</si>
  <si>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</si>
  <si>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</si>
  <si>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</si>
  <si>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</si>
  <si>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</si>
  <si>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</si>
  <si>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</si>
  <si>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</si>
  <si>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</si>
  <si>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</si>
  <si>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</si>
  <si>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</si>
  <si>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</si>
  <si>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</si>
  <si>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</si>
  <si>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</si>
  <si>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</si>
  <si>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</si>
  <si>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</si>
  <si>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</si>
  <si>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</si>
  <si>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</si>
  <si>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</si>
  <si>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</si>
  <si>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</si>
  <si>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</si>
  <si>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</si>
  <si>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</si>
  <si>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</si>
  <si>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</si>
  <si>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</si>
  <si>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</si>
  <si>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</si>
  <si>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</si>
  <si>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</si>
  <si>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</si>
  <si>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</si>
  <si>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</si>
  <si>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</si>
  <si>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</si>
  <si>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</si>
  <si>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</si>
  <si>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</si>
  <si>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</si>
  <si>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</si>
  <si>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</si>
  <si>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</si>
  <si>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</si>
  <si>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</si>
  <si>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</si>
  <si>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</si>
  <si>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</si>
  <si>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</si>
  <si>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</si>
  <si>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</si>
  <si>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</si>
  <si>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</si>
  <si>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</si>
  <si>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</si>
  <si>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</si>
  <si>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</si>
  <si>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</si>
  <si>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</si>
  <si>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</si>
  <si>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</si>
  <si>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</si>
  <si>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</si>
  <si>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</si>
  <si>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</si>
  <si>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</si>
  <si>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</si>
  <si>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</si>
  <si>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</si>
  <si>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</si>
  <si>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</si>
  <si>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</si>
  <si>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</si>
  <si>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</si>
  <si>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</si>
  <si>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</si>
  <si>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</si>
  <si>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</si>
  <si>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</si>
  <si>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</si>
  <si>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</si>
  <si>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</si>
  <si>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</si>
  <si>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</si>
  <si>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</si>
  <si>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</si>
  <si>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</si>
  <si>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</si>
  <si>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</si>
  <si>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</si>
  <si>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</si>
  <si>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</si>
  <si>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</si>
  <si>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</si>
  <si>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</si>
  <si>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</si>
  <si>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</si>
  <si>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</si>
  <si>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</si>
  <si>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</si>
  <si>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</si>
  <si>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</si>
  <si>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</si>
  <si>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</si>
  <si>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</si>
  <si>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</si>
  <si>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</si>
  <si>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</si>
  <si>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</si>
  <si>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</si>
  <si>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</si>
  <si>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</si>
  <si>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</si>
  <si>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</si>
  <si>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</si>
  <si>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</si>
  <si>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</si>
  <si>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</si>
  <si>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</si>
  <si>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</si>
  <si>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</si>
  <si>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</si>
  <si>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</si>
  <si>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</si>
  <si>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</si>
  <si>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</si>
  <si>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</si>
  <si>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</si>
  <si>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</si>
  <si>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</si>
  <si>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</si>
  <si>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</si>
  <si>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</si>
  <si>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</si>
  <si>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</si>
  <si>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</si>
  <si>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</si>
  <si>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</si>
  <si>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</si>
  <si>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</si>
  <si>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</si>
  <si>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</si>
  <si>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</si>
  <si>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</si>
  <si>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</si>
  <si>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</si>
  <si>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</si>
  <si>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</si>
  <si>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</si>
  <si>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</si>
  <si>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</si>
  <si>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</si>
  <si>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</si>
  <si>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</si>
  <si>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</si>
  <si>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</si>
  <si>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</si>
  <si>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</si>
  <si>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</si>
  <si>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</si>
  <si>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</si>
  <si>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</si>
  <si>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</si>
  <si>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</si>
  <si>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</si>
  <si>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</si>
  <si>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</si>
  <si>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</si>
  <si>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</si>
  <si>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</si>
  <si>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</si>
  <si>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</si>
  <si>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</si>
  <si>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</si>
  <si>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</si>
  <si>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</si>
  <si>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</si>
  <si>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</si>
  <si>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</si>
  <si>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</si>
  <si>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</si>
  <si>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</si>
  <si>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</si>
  <si>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</si>
  <si>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</si>
  <si>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</si>
  <si>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</si>
  <si>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</si>
  <si>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</si>
  <si>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</si>
  <si>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</si>
  <si>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</si>
  <si>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</si>
  <si>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</si>
  <si>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</si>
  <si>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</si>
  <si>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</si>
  <si>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</si>
  <si>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</si>
  <si>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</si>
  <si>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</si>
  <si>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</si>
  <si>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</si>
  <si>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</si>
  <si>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</si>
  <si>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</si>
  <si>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</si>
  <si>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</si>
  <si>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</si>
  <si>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</si>
  <si>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</si>
  <si>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</si>
  <si>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</si>
  <si>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</si>
  <si>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</si>
  <si>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</si>
  <si>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</si>
  <si>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</si>
  <si>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</si>
  <si>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</si>
  <si>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</si>
  <si>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</si>
  <si>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</si>
  <si>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</si>
  <si>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</si>
  <si>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</si>
  <si>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</si>
  <si>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</si>
  <si>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</si>
  <si>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</si>
  <si>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</si>
  <si>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</si>
  <si>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</si>
  <si>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</si>
  <si>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</si>
  <si>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</si>
  <si>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</si>
  <si>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</si>
  <si>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</si>
  <si>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</si>
  <si>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</si>
  <si>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</si>
  <si>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</si>
  <si>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</si>
  <si>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</si>
  <si>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</si>
  <si>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</si>
  <si>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</si>
  <si>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</si>
  <si>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</si>
  <si>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</si>
  <si>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</si>
  <si>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</si>
  <si>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</si>
  <si>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</si>
  <si>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</si>
  <si>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</si>
  <si>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</si>
  <si>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</si>
  <si>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</si>
  <si>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</si>
  <si>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</si>
  <si>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</si>
  <si>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</si>
  <si>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</si>
  <si>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</si>
  <si>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</si>
  <si>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</si>
  <si>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</si>
  <si>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</si>
  <si>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</si>
  <si>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</si>
  <si>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</si>
  <si>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</si>
  <si>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</si>
  <si>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</si>
  <si>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</si>
  <si>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</si>
  <si>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</si>
  <si>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</si>
  <si>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</si>
  <si>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</si>
  <si>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</si>
  <si>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</si>
  <si>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</si>
  <si>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</si>
  <si>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</si>
  <si>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</si>
  <si>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</si>
  <si>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</si>
  <si>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</si>
  <si>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</si>
  <si>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</si>
  <si>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</si>
  <si>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</si>
  <si>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</si>
  <si>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</si>
  <si>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</si>
  <si>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</si>
  <si>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</si>
  <si>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</si>
  <si>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</si>
  <si>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</si>
  <si>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</si>
  <si>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</si>
  <si>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</si>
  <si>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</si>
  <si>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</si>
  <si>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</si>
  <si>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</si>
  <si>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</si>
  <si>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</si>
  <si>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</si>
  <si>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</si>
  <si>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</si>
  <si>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</si>
  <si>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</si>
  <si>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</si>
  <si>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</si>
  <si>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</si>
  <si>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</si>
  <si>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</si>
  <si>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</si>
  <si>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</si>
  <si>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</si>
  <si>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</si>
  <si>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</si>
  <si>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</si>
  <si>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</si>
  <si>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</si>
  <si>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</si>
  <si>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</si>
  <si>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</si>
  <si>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</si>
  <si>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</si>
  <si>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</si>
  <si>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</si>
  <si>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</si>
  <si>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</si>
  <si>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</si>
  <si>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</si>
  <si>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</si>
  <si>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</si>
  <si>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</si>
  <si>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</si>
  <si>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</si>
  <si>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</si>
  <si>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</si>
  <si>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</si>
  <si>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</si>
  <si>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</si>
  <si>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</si>
  <si>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</si>
  <si>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</si>
  <si>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</si>
  <si>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</si>
  <si>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</si>
  <si>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</si>
  <si>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</si>
  <si>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</si>
  <si>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</si>
  <si>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</si>
  <si>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</si>
  <si>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</si>
  <si>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</si>
  <si>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</si>
  <si>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</si>
  <si>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</si>
  <si>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</si>
  <si>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</si>
  <si>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</si>
  <si>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</si>
  <si>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</si>
  <si>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</si>
  <si>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</si>
  <si>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</si>
  <si>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</si>
  <si>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</si>
  <si>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</si>
  <si>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</si>
  <si>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</si>
  <si>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</si>
  <si>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</si>
  <si>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</si>
  <si>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</si>
  <si>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</si>
  <si>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</si>
  <si>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</si>
  <si>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</si>
  <si>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</si>
  <si>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</si>
  <si>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</si>
  <si>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</si>
  <si>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</si>
  <si>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</si>
  <si>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</si>
  <si>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</si>
  <si>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</si>
  <si>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</si>
  <si>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</si>
  <si>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</si>
  <si>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</si>
  <si>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</si>
  <si>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</si>
  <si>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</si>
  <si>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</si>
  <si>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</si>
  <si>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</si>
  <si>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</si>
  <si>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</si>
  <si>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</si>
  <si>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</si>
  <si>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</si>
  <si>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</si>
  <si>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</si>
  <si>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</si>
  <si>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</si>
  <si>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</si>
  <si>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</si>
  <si>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</si>
  <si>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</si>
  <si>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</si>
  <si>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</si>
  <si>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</si>
  <si>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</si>
  <si>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</si>
  <si>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</si>
  <si>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</si>
  <si>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</si>
  <si>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</si>
  <si>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</si>
  <si>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</si>
  <si>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</si>
  <si>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</si>
  <si>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</si>
  <si>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</si>
  <si>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</si>
  <si>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</si>
  <si>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</si>
  <si>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</si>
  <si>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</si>
  <si>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</si>
  <si>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</si>
  <si>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</si>
  <si>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</si>
  <si>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</si>
  <si>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</si>
  <si>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</si>
  <si>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</si>
  <si>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</si>
  <si>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</si>
  <si>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</si>
  <si>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</si>
  <si>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</si>
  <si>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</si>
  <si>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</si>
  <si>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</si>
  <si>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</si>
  <si>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</si>
  <si>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</si>
  <si>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</si>
  <si>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</si>
  <si>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</si>
  <si>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</si>
  <si>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</si>
  <si>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</si>
  <si>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</si>
  <si>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</si>
  <si>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</si>
  <si>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</si>
  <si>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</si>
  <si>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</si>
  <si>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</si>
  <si>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</si>
  <si>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</si>
  <si>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</si>
  <si>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</si>
  <si>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</si>
  <si>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</si>
  <si>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</si>
  <si>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</si>
  <si>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</si>
  <si>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</si>
  <si>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</si>
  <si>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</si>
  <si>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</si>
  <si>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</si>
  <si>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</si>
  <si>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</si>
  <si>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</si>
  <si>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</si>
  <si>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</si>
  <si>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</si>
  <si>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</si>
  <si>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</si>
  <si>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</si>
  <si>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</si>
  <si>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</si>
  <si>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</si>
  <si>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</si>
  <si>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</si>
  <si>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</si>
  <si>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</si>
  <si>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</si>
  <si>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</si>
  <si>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</si>
  <si>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</si>
  <si>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</si>
  <si>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</si>
  <si>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</si>
  <si>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</si>
  <si>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</si>
  <si>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</si>
  <si>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</si>
  <si>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</si>
  <si>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</si>
  <si>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</si>
  <si>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</si>
  <si>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</si>
  <si>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</si>
  <si>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</si>
  <si>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</si>
  <si>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</si>
  <si>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</si>
  <si>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</si>
  <si>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</si>
  <si>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</si>
  <si>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</si>
  <si>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</si>
  <si>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</si>
  <si>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</si>
  <si>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</si>
  <si>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</si>
  <si>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</si>
  <si>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</si>
  <si>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</si>
  <si>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</si>
  <si>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</si>
  <si>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</si>
  <si>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</si>
  <si>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</si>
  <si>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</si>
  <si>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</si>
  <si>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</si>
  <si>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</si>
  <si>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</si>
  <si>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</si>
  <si>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</si>
  <si>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</si>
  <si>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</si>
  <si>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</si>
  <si>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</si>
  <si>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</si>
  <si>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</si>
  <si>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</si>
  <si>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</si>
  <si>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</si>
  <si>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</si>
  <si>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</si>
  <si>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</si>
  <si>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</si>
  <si>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</si>
  <si>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</si>
  <si>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</si>
  <si>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</si>
  <si>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</si>
  <si>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</si>
  <si>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</si>
  <si>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</si>
  <si>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</si>
  <si>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</si>
  <si>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</si>
  <si>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</si>
  <si>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</si>
  <si>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</si>
  <si>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</si>
  <si>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</si>
  <si>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</si>
  <si>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</si>
  <si>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</si>
  <si>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</si>
  <si>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</si>
  <si>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</si>
  <si>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</si>
  <si>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</si>
  <si>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</si>
  <si>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</si>
  <si>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</si>
  <si>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</si>
  <si>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</si>
  <si>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</si>
  <si>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</si>
  <si>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</si>
  <si>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</si>
  <si>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</si>
  <si>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</si>
  <si>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</si>
  <si>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</si>
  <si>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</si>
  <si>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</si>
  <si>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</si>
  <si>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</si>
  <si>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</si>
  <si>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</si>
  <si>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</si>
  <si>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</si>
  <si>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</si>
  <si>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</si>
  <si>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</si>
  <si>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</si>
  <si>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</si>
  <si>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</si>
  <si>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</si>
  <si>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</si>
  <si>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</si>
  <si>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</si>
  <si>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</si>
  <si>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</si>
  <si>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</si>
  <si>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</si>
  <si>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</si>
  <si>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</si>
  <si>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</si>
  <si>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</si>
  <si>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</si>
  <si>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</si>
  <si>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</si>
  <si>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</si>
  <si>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</si>
  <si>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</si>
  <si>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</si>
  <si>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</si>
  <si>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</si>
  <si>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</si>
  <si>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</si>
  <si>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</si>
  <si>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</si>
  <si>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</si>
  <si>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</si>
  <si>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</si>
  <si>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</si>
  <si>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</si>
  <si>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</si>
  <si>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</si>
  <si>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</si>
  <si>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</si>
  <si>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</si>
  <si>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</si>
  <si>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</si>
  <si>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</si>
  <si>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</si>
  <si>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</si>
  <si>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</si>
  <si>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</si>
  <si>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</si>
  <si>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</si>
  <si>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</si>
  <si>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</si>
  <si>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</si>
  <si>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</si>
  <si>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</si>
  <si>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</si>
  <si>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</si>
  <si>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</si>
  <si>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</si>
  <si>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</si>
  <si>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</si>
  <si>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</si>
  <si>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</si>
  <si>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</si>
  <si>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</si>
  <si>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</si>
  <si>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</si>
  <si>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</si>
  <si>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</si>
  <si>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</si>
  <si>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</si>
  <si>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</si>
  <si>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</si>
  <si>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</si>
  <si>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</si>
  <si>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</si>
  <si>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</si>
  <si>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</si>
  <si>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</si>
  <si>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</si>
  <si>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</si>
  <si>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</si>
  <si>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</si>
  <si>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</si>
  <si>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</si>
  <si>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</si>
  <si>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</si>
  <si>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</si>
  <si>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</si>
  <si>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</si>
  <si>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</si>
  <si>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</si>
  <si>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</si>
  <si>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</si>
  <si>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</si>
  <si>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</si>
  <si>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</si>
  <si>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</si>
  <si>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</si>
  <si>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</si>
  <si>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</si>
  <si>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</si>
  <si>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</si>
  <si>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</si>
  <si>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</si>
  <si>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</si>
  <si>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</si>
  <si>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</si>
  <si>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</si>
  <si>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</si>
  <si>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</si>
  <si>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</si>
  <si>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</si>
  <si>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</si>
  <si>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</si>
  <si>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</si>
  <si>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</si>
  <si>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</si>
  <si>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</si>
  <si>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</si>
  <si>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</si>
  <si>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</si>
  <si>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</si>
  <si>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</si>
  <si>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</si>
  <si>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</si>
  <si>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</si>
  <si>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</si>
  <si>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</si>
  <si>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</si>
  <si>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</si>
  <si>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</si>
  <si>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</si>
  <si>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</si>
  <si>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</si>
  <si>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</si>
  <si>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</si>
  <si>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</si>
  <si>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</si>
  <si>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</si>
  <si>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</si>
  <si>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</si>
  <si>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</si>
  <si>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</si>
  <si>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</si>
  <si>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</si>
  <si>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</si>
  <si>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</si>
  <si>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</si>
  <si>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</si>
  <si>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</si>
  <si>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</si>
  <si>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</si>
  <si>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</si>
  <si>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</si>
  <si>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</si>
  <si>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</si>
  <si>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</si>
  <si>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</si>
  <si>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</si>
  <si>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</si>
  <si>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</si>
  <si>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</si>
  <si>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</si>
  <si>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</si>
  <si>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</si>
  <si>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</si>
  <si>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</si>
  <si>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</si>
  <si>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</si>
  <si>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</si>
  <si>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</si>
  <si>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</si>
  <si>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</si>
  <si>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</si>
  <si>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</si>
  <si>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</si>
  <si>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</si>
  <si>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</si>
  <si>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</si>
  <si>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</si>
  <si>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</si>
  <si>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</si>
  <si>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</si>
  <si>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</si>
  <si>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</si>
  <si>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</si>
  <si>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</si>
  <si>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</si>
  <si>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</si>
  <si>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</si>
  <si>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</si>
  <si>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</si>
  <si>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</si>
  <si>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</si>
  <si>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</si>
  <si>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</si>
  <si>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</si>
  <si>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</si>
  <si>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</si>
  <si>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</si>
  <si>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</si>
  <si>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</si>
  <si>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</si>
  <si>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</si>
  <si>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</si>
  <si>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</si>
  <si>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</si>
  <si>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</si>
  <si>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</si>
  <si>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</si>
  <si>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</si>
  <si>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</si>
  <si>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</si>
  <si>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</si>
  <si>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</si>
  <si>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</si>
  <si>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</si>
  <si>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</si>
  <si>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</si>
  <si>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</si>
  <si>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</si>
  <si>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</si>
  <si>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</si>
  <si>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</si>
  <si>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</si>
  <si>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</si>
  <si>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</si>
  <si>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</si>
  <si>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</si>
  <si>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</si>
  <si>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</si>
  <si>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</si>
  <si>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</si>
  <si>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</si>
  <si>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</si>
  <si>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</si>
  <si>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</si>
  <si>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</si>
  <si>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</si>
  <si>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</si>
  <si>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</si>
  <si>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</si>
  <si>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</si>
  <si>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</si>
  <si>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</si>
  <si>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</si>
  <si>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</si>
  <si>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</si>
  <si>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</si>
  <si>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</si>
  <si>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</si>
  <si>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</si>
  <si>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</si>
  <si>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</si>
  <si>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</si>
  <si>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</si>
  <si>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</si>
  <si>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</si>
  <si>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</si>
  <si>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</si>
  <si>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</si>
  <si>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</si>
  <si>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</si>
  <si>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</si>
  <si>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</si>
  <si>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</si>
  <si>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</si>
  <si>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</si>
  <si>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</si>
  <si>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</si>
  <si>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</si>
  <si>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</si>
  <si>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</si>
  <si>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</si>
  <si>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</si>
  <si>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</si>
  <si>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</si>
  <si>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</si>
  <si>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</si>
  <si>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</si>
  <si>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</si>
  <si>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</si>
  <si>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</si>
  <si>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</si>
  <si>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</si>
  <si>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</si>
  <si>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</si>
  <si>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</si>
  <si>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</si>
  <si>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</si>
  <si>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</si>
  <si>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</si>
  <si>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</si>
  <si>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</si>
  <si>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</si>
  <si>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</si>
  <si>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</si>
  <si>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</si>
  <si>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</si>
  <si>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</si>
  <si>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</si>
  <si>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</si>
  <si>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</si>
  <si>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</si>
  <si>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</si>
  <si>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</si>
  <si>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</si>
  <si>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</si>
  <si>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</si>
  <si>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</si>
  <si>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</si>
  <si>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</si>
  <si>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</si>
  <si>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</si>
  <si>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</si>
  <si>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</si>
  <si>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</si>
  <si>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</si>
  <si>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</si>
  <si>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</si>
  <si>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</si>
  <si>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</si>
  <si>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</si>
  <si>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</si>
  <si>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</si>
  <si>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</si>
  <si>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</si>
  <si>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</si>
  <si>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</si>
  <si>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</si>
  <si>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</si>
  <si>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</si>
  <si>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</si>
  <si>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</si>
  <si>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</si>
  <si>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</si>
  <si>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</si>
  <si>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</si>
  <si>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</si>
  <si>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</si>
  <si>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</si>
  <si>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</si>
  <si>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</si>
  <si>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</si>
  <si>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</si>
  <si>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</si>
  <si>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</si>
  <si>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</si>
  <si>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</si>
  <si>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</si>
  <si>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</si>
  <si>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</si>
  <si>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</si>
  <si>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</si>
  <si>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</si>
  <si>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</si>
  <si>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</si>
  <si>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</si>
  <si>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</si>
  <si>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</si>
  <si>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</si>
  <si>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</si>
  <si>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</si>
  <si>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</si>
  <si>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</si>
  <si>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</si>
  <si>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</si>
  <si>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</si>
  <si>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</si>
  <si>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</si>
  <si>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</si>
  <si>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</si>
  <si>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</si>
  <si>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</si>
  <si>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</si>
  <si>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</si>
  <si>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</si>
  <si>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</si>
  <si>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</si>
  <si>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</si>
  <si>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</si>
  <si>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</si>
  <si>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</si>
  <si>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</si>
  <si>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</si>
  <si>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</si>
  <si>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</si>
  <si>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</si>
  <si>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</si>
  <si>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</si>
  <si>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</si>
  <si>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</si>
  <si>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</si>
  <si>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</si>
  <si>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</si>
  <si>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</si>
  <si>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</si>
  <si>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</si>
  <si>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</si>
  <si>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</si>
  <si>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</si>
  <si>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</si>
  <si>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</si>
  <si>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</si>
  <si>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</si>
  <si>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</si>
  <si>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</si>
  <si>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</si>
  <si>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</si>
  <si>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</si>
  <si>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</si>
  <si>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</si>
  <si>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</si>
  <si>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</si>
  <si>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</si>
  <si>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</si>
  <si>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</si>
  <si>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</si>
  <si>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</si>
  <si>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</si>
  <si>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</si>
  <si>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</si>
  <si>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</si>
  <si>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</si>
  <si>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</si>
  <si>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</si>
  <si>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</si>
  <si>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</si>
  <si>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</si>
  <si>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</si>
  <si>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</si>
  <si>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</si>
  <si>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</si>
  <si>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</si>
  <si>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</si>
  <si>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</si>
  <si>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</si>
  <si>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</si>
  <si>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</si>
  <si>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</si>
  <si>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</si>
  <si>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</si>
  <si>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</si>
  <si>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</si>
  <si>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</si>
  <si>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</si>
  <si>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</si>
  <si>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</si>
  <si>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</si>
  <si>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</si>
  <si>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</si>
  <si>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</si>
  <si>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</si>
  <si>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</si>
  <si>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</si>
  <si>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</si>
  <si>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</si>
  <si>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</si>
  <si>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</si>
  <si>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</si>
  <si>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</si>
  <si>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</si>
  <si>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</si>
  <si>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</si>
  <si>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</si>
  <si>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</si>
  <si>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</si>
  <si>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</si>
  <si>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</si>
  <si>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</si>
  <si>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</si>
  <si>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</si>
  <si>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</si>
  <si>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</si>
  <si>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</si>
  <si>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</si>
  <si>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</si>
  <si>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</si>
  <si>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</si>
  <si>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</si>
  <si>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</si>
  <si>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</si>
  <si>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</si>
  <si>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</si>
  <si>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</si>
  <si>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</si>
  <si>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</si>
  <si>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</si>
  <si>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</si>
  <si>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</si>
  <si>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</si>
  <si>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</si>
  <si>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</si>
  <si>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</si>
  <si>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</si>
  <si>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</si>
  <si>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</si>
  <si>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</si>
  <si>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</si>
  <si>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</si>
  <si>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</si>
  <si>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</si>
  <si>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</si>
  <si>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</si>
  <si>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</si>
  <si>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</si>
  <si>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</si>
  <si>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</si>
  <si>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</si>
  <si>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</si>
  <si>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</si>
  <si>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</si>
  <si>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</si>
  <si>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</si>
  <si>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</si>
  <si>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</si>
  <si>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</si>
  <si>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</si>
  <si>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</si>
  <si>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</si>
  <si>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</si>
  <si>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</si>
  <si>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</si>
  <si>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</si>
  <si>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</si>
  <si>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</si>
  <si>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</si>
  <si>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</si>
  <si>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</si>
  <si>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</si>
  <si>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</si>
  <si>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</si>
  <si>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</si>
  <si>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</si>
  <si>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</si>
  <si>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</si>
  <si>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</si>
  <si>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</si>
  <si>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</si>
  <si>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</si>
  <si>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</si>
  <si>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</si>
  <si>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</si>
  <si>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</si>
  <si>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</si>
  <si>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</si>
  <si>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</si>
  <si>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</si>
  <si>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</si>
  <si>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</si>
  <si>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</si>
  <si>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</si>
  <si>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</si>
  <si>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</si>
  <si>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</si>
  <si>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</si>
  <si>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</si>
  <si>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</si>
  <si>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</si>
  <si>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</si>
  <si>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</si>
  <si>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</si>
  <si>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</si>
  <si>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</si>
  <si>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</si>
  <si>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</si>
  <si>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</si>
  <si>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</si>
  <si>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</si>
  <si>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</si>
  <si>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</si>
  <si>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</si>
  <si>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</si>
  <si>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</si>
  <si>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</si>
  <si>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</si>
  <si>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</si>
  <si>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</si>
  <si>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</si>
  <si>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</si>
  <si>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</si>
  <si>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</si>
  <si>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</si>
  <si>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</si>
  <si>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</si>
  <si>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</si>
  <si>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</si>
  <si>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</si>
  <si>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</si>
  <si>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</si>
  <si>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</si>
  <si>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</si>
  <si>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</si>
  <si>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</si>
  <si>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</si>
  <si>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</si>
  <si>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</si>
  <si>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</si>
  <si>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</si>
  <si>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</si>
  <si>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</si>
  <si>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</si>
  <si>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</si>
  <si>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</si>
  <si>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</si>
  <si>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</si>
  <si>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</si>
  <si>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</si>
  <si>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</si>
  <si>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</si>
  <si>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</si>
  <si>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</si>
  <si>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</si>
  <si>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</si>
  <si>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</si>
  <si>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</si>
  <si>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</si>
  <si>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</si>
  <si>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</si>
  <si>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</si>
  <si>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</si>
  <si>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</si>
  <si>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</si>
  <si>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</si>
  <si>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</si>
  <si>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</si>
  <si>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</si>
  <si>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</si>
  <si>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</si>
  <si>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</si>
  <si>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</si>
  <si>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</si>
  <si>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</si>
  <si>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</si>
  <si>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</si>
  <si>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</si>
  <si>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</si>
  <si>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</si>
  <si>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</si>
  <si>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</si>
  <si>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</si>
  <si>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</si>
  <si>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</si>
  <si>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</si>
  <si>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</si>
  <si>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</si>
  <si>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</si>
  <si>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</si>
  <si>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</si>
  <si>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</si>
  <si>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</si>
  <si>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</si>
  <si>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</si>
  <si>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</si>
  <si>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</si>
  <si>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</si>
  <si>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</si>
  <si>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</si>
  <si>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</si>
  <si>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</si>
  <si>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</si>
  <si>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</si>
  <si>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</si>
  <si>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</si>
  <si>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</si>
  <si>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</si>
  <si>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</si>
  <si>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</si>
  <si>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</si>
  <si>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</si>
  <si>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</si>
  <si>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</si>
  <si>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</si>
  <si>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</si>
  <si>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</si>
  <si>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</si>
  <si>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</si>
  <si>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</si>
  <si>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</si>
  <si>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</si>
  <si>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</si>
  <si>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</si>
  <si>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</si>
  <si>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</si>
  <si>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</si>
  <si>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</si>
  <si>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</si>
  <si>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</si>
  <si>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</si>
  <si>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</si>
  <si>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</si>
  <si>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</si>
  <si>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</si>
  <si>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</si>
  <si>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</si>
  <si>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</si>
  <si>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</si>
  <si>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</si>
  <si>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</si>
  <si>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</si>
  <si>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</si>
  <si>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</si>
  <si>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</si>
  <si>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</si>
  <si>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</si>
  <si>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</si>
  <si>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</si>
  <si>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</si>
  <si>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</si>
  <si>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</si>
  <si>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</si>
  <si>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</si>
  <si>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</si>
  <si>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</si>
  <si>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</si>
  <si>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</si>
  <si>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</si>
  <si>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</si>
  <si>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</si>
  <si>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</si>
  <si>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</si>
  <si>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</si>
  <si>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</si>
  <si>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</si>
  <si>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</si>
  <si>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</si>
  <si>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</si>
  <si>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</si>
  <si>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</si>
  <si>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</si>
  <si>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</si>
  <si>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</si>
  <si>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</si>
  <si>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</si>
  <si>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</si>
  <si>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</si>
  <si>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</si>
  <si>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</si>
  <si>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</si>
  <si>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</si>
  <si>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</si>
  <si>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</si>
  <si>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</si>
  <si>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</si>
  <si>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</si>
  <si>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</si>
  <si>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</si>
  <si>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</si>
  <si>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</si>
  <si>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</si>
  <si>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</si>
  <si>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</si>
  <si>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</si>
  <si>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</si>
  <si>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</si>
  <si>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</si>
  <si>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</si>
  <si>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</si>
  <si>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</si>
  <si>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</si>
  <si>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</si>
  <si>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</si>
  <si>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</si>
  <si>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</si>
  <si>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</si>
  <si>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</si>
  <si>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</si>
  <si>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</si>
  <si>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</si>
  <si>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</si>
  <si>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</si>
  <si>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</si>
  <si>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</si>
  <si>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</si>
  <si>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</si>
  <si>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</si>
  <si>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</si>
  <si>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</si>
  <si>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</si>
  <si>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</si>
  <si>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</si>
  <si>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</si>
  <si>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</si>
  <si>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</si>
  <si>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</si>
  <si>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</si>
  <si>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</si>
  <si>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</si>
  <si>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</si>
  <si>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</si>
  <si>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</si>
  <si>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</si>
  <si>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</si>
  <si>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</si>
  <si>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</si>
  <si>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</si>
  <si>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</si>
  <si>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</si>
  <si>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</si>
  <si>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</si>
  <si>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</si>
  <si>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</si>
  <si>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</si>
  <si>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</si>
  <si>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</si>
  <si>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</si>
  <si>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</si>
  <si>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</si>
  <si>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</si>
  <si>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</si>
  <si>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</si>
  <si>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</si>
  <si>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</si>
  <si>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</si>
  <si>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</si>
  <si>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</si>
  <si>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</si>
  <si>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</si>
  <si>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</si>
  <si>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</si>
  <si>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</si>
  <si>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</si>
  <si>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</si>
  <si>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</si>
  <si>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</si>
  <si>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</si>
  <si>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</si>
  <si>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</si>
  <si>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</si>
  <si>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</si>
  <si>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</si>
  <si>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</si>
  <si>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</si>
  <si>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</si>
  <si>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</si>
  <si>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</si>
  <si>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</si>
  <si>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</si>
  <si>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</si>
  <si>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</si>
  <si>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</si>
  <si>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</si>
  <si>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</si>
  <si>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</si>
  <si>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</si>
  <si>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</si>
  <si>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</si>
  <si>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</si>
  <si>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</si>
  <si>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</si>
  <si>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</si>
  <si>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</si>
  <si>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</si>
  <si>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</si>
  <si>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</si>
  <si>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</si>
  <si>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</si>
  <si>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</si>
  <si>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</si>
  <si>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</si>
  <si>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</si>
  <si>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</si>
  <si>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</si>
  <si>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</si>
  <si>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</si>
  <si>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</si>
  <si>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</si>
  <si>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</si>
  <si>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</si>
  <si>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</si>
  <si>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</si>
  <si>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</si>
  <si>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</si>
  <si>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</si>
  <si>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</si>
  <si>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</si>
  <si>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</si>
  <si>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</si>
  <si>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</si>
  <si>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</si>
  <si>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</si>
  <si>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</si>
  <si>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</si>
  <si>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</si>
  <si>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</si>
  <si>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</si>
  <si>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</si>
  <si>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</si>
  <si>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</si>
  <si>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</si>
  <si>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</si>
  <si>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</si>
  <si>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</si>
  <si>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</si>
  <si>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</si>
  <si>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</si>
  <si>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</si>
  <si>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</si>
  <si>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</si>
  <si>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</si>
  <si>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</si>
  <si>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</si>
  <si>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</si>
  <si>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</si>
  <si>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</si>
  <si>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</si>
  <si>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</si>
  <si>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</si>
  <si>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</si>
  <si>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</si>
  <si>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</si>
  <si>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</si>
  <si>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</si>
  <si>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</si>
  <si>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</si>
  <si>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</si>
  <si>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</si>
  <si>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</si>
  <si>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</si>
  <si>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</si>
  <si>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</si>
  <si>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</si>
  <si>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</si>
  <si>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</si>
  <si>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</si>
  <si>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</si>
  <si>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</si>
  <si>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</si>
  <si>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</si>
  <si>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</si>
  <si>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</si>
  <si>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</si>
  <si>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</si>
  <si>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</si>
  <si>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</si>
  <si>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</si>
  <si>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</si>
  <si>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</si>
  <si>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</si>
  <si>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</si>
  <si>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</si>
  <si>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</si>
  <si>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</si>
  <si>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</si>
  <si>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</si>
  <si>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</si>
  <si>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</si>
  <si>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</si>
  <si>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</si>
  <si>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</si>
  <si>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</si>
  <si>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</si>
  <si>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</si>
  <si>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</si>
  <si>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</si>
  <si>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</si>
  <si>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</si>
  <si>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</si>
  <si>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</si>
  <si>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</si>
  <si>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</si>
  <si>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</si>
  <si>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</si>
  <si>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</si>
  <si>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</si>
  <si>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</si>
  <si>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</si>
  <si>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</si>
  <si>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</si>
  <si>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</si>
  <si>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</si>
  <si>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</si>
  <si>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</si>
  <si>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</si>
  <si>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</si>
  <si>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</si>
  <si>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</si>
  <si>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</si>
  <si>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</si>
  <si>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</si>
  <si>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</si>
  <si>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</si>
  <si>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</si>
  <si>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</si>
  <si>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</si>
  <si>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</si>
  <si>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</si>
  <si>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</si>
  <si>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</si>
  <si>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</si>
  <si>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</si>
  <si>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</si>
  <si>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</si>
  <si>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</si>
  <si>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</si>
  <si>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</si>
  <si>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</si>
  <si>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</si>
  <si>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</si>
  <si>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</si>
  <si>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</si>
  <si>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</si>
  <si>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</si>
  <si>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</si>
  <si>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</si>
  <si>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</si>
  <si>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</si>
  <si>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</si>
  <si>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</si>
  <si>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</si>
  <si>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</si>
  <si>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</si>
  <si>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</si>
  <si>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</si>
  <si>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</si>
  <si>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</si>
  <si>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</si>
  <si>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</si>
  <si>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</si>
  <si>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</si>
  <si>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</si>
  <si>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</si>
  <si>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</si>
  <si>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</si>
  <si>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</si>
  <si>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</si>
  <si>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</si>
  <si>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</si>
  <si>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</si>
  <si>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</si>
  <si>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</si>
  <si>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</si>
  <si>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</si>
  <si>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</si>
  <si>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</si>
  <si>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</si>
  <si>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</si>
  <si>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</si>
  <si>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</si>
  <si>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</si>
  <si>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</si>
  <si>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</si>
  <si>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</si>
  <si>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</si>
  <si>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</si>
  <si>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</si>
  <si>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</si>
  <si>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</si>
  <si>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</si>
  <si>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</si>
  <si>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</si>
  <si>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</si>
  <si>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</si>
  <si>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</si>
  <si>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</si>
  <si>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</si>
  <si>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</si>
  <si>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</si>
  <si>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</si>
  <si>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</si>
  <si>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</si>
  <si>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</si>
  <si>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</si>
  <si>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</si>
  <si>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</si>
  <si>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</si>
  <si>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</si>
  <si>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</si>
  <si>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</si>
  <si>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</si>
  <si>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</si>
  <si>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</si>
  <si>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</si>
  <si>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</si>
  <si>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</si>
  <si>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</si>
  <si>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</si>
  <si>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</si>
  <si>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</si>
  <si>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</si>
  <si>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</si>
  <si>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</si>
  <si>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</si>
  <si>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</si>
  <si>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</si>
  <si>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</si>
  <si>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</si>
  <si>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</si>
  <si>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</si>
  <si>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</si>
  <si>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</si>
  <si>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</si>
  <si>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</si>
  <si>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</si>
  <si>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</si>
  <si>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</si>
  <si>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</si>
  <si>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</si>
  <si>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</si>
  <si>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</si>
  <si>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</si>
  <si>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</si>
  <si>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</si>
  <si>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</si>
  <si>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</si>
  <si>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</si>
  <si>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</si>
  <si>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</si>
  <si>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</si>
  <si>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</si>
  <si>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</si>
  <si>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</si>
  <si>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</si>
  <si>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</si>
  <si>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</si>
  <si>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</si>
  <si>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</si>
  <si>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</si>
  <si>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</si>
  <si>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</si>
  <si>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</si>
  <si>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</si>
  <si>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</si>
  <si>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</si>
  <si>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</si>
  <si>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</si>
  <si>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</si>
  <si>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</si>
  <si>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</si>
  <si>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</si>
  <si>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</si>
  <si>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</si>
  <si>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</si>
  <si>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</si>
  <si>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</si>
  <si>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</si>
  <si>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</si>
  <si>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</si>
  <si>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</si>
  <si>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</si>
  <si>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</si>
  <si>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</si>
  <si>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</si>
  <si>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</si>
  <si>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</si>
  <si>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</si>
  <si>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</si>
  <si>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</si>
  <si>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</si>
  <si>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</si>
  <si>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</si>
  <si>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</si>
  <si>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</si>
  <si>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</si>
  <si>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</si>
  <si>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</si>
  <si>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</si>
  <si>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</si>
  <si>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</si>
  <si>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</si>
  <si>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</si>
  <si>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</si>
  <si>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</si>
  <si>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</si>
  <si>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</si>
  <si>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</si>
  <si>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</si>
  <si>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</si>
  <si>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</si>
  <si>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</si>
  <si>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</si>
  <si>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</si>
  <si>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</si>
  <si>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</si>
  <si>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</si>
  <si>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</si>
  <si>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</si>
  <si>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</si>
  <si>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</si>
  <si>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</si>
  <si>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</si>
  <si>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</si>
  <si>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</si>
  <si>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</si>
  <si>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</si>
  <si>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</si>
  <si>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</si>
  <si>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</si>
  <si>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</si>
  <si>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</si>
  <si>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</si>
  <si>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</si>
  <si>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</si>
  <si>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</si>
  <si>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</si>
  <si>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</si>
  <si>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</si>
  <si>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</si>
  <si>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</si>
  <si>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</si>
  <si>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</si>
  <si>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</si>
  <si>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</si>
  <si>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</si>
  <si>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</si>
  <si>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</si>
  <si>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</si>
  <si>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</si>
  <si>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</si>
  <si>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</si>
  <si>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</si>
  <si>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</si>
  <si>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</si>
  <si>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</si>
  <si>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</si>
  <si>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</si>
  <si>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</si>
  <si>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</si>
  <si>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</si>
  <si>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</si>
  <si>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</si>
  <si>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</si>
  <si>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</si>
  <si>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</si>
  <si>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</si>
  <si>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</si>
  <si>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</si>
  <si>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</si>
  <si>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</si>
  <si>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</si>
  <si>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</si>
  <si>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</si>
  <si>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</si>
  <si>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</si>
  <si>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</si>
  <si>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</si>
  <si>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</si>
  <si>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</si>
  <si>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</si>
  <si>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</si>
  <si>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</si>
  <si>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</si>
  <si>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</si>
  <si>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</si>
  <si>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</si>
  <si>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</si>
  <si>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</si>
  <si>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</si>
  <si>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</si>
  <si>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</si>
  <si>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</si>
  <si>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</si>
  <si>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</si>
  <si>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</si>
  <si>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</si>
  <si>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</si>
  <si>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</si>
  <si>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</si>
  <si>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</si>
  <si>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</si>
  <si>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</si>
  <si>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</si>
  <si>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</si>
  <si>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</si>
  <si>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</si>
  <si>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</si>
  <si>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</si>
  <si>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</si>
  <si>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</si>
  <si>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</si>
  <si>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</si>
  <si>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</si>
  <si>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</si>
  <si>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</si>
  <si>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</si>
  <si>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</si>
  <si>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</si>
  <si>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</si>
  <si>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</si>
  <si>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</si>
  <si>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</si>
  <si>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</si>
  <si>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</si>
  <si>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</si>
  <si>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</si>
  <si>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</si>
  <si>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</si>
  <si>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</si>
  <si>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</si>
  <si>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</si>
  <si>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</si>
  <si>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</si>
  <si>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</si>
  <si>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</si>
  <si>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</si>
  <si>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</si>
  <si>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</si>
  <si>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</si>
  <si>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</si>
  <si>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</si>
  <si>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</si>
  <si>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</si>
  <si>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</si>
  <si>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</si>
  <si>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</si>
  <si>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</si>
  <si>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</si>
  <si>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</si>
  <si>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</si>
  <si>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</si>
  <si>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</si>
  <si>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</si>
  <si>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</si>
  <si>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</si>
  <si>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</si>
  <si>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</si>
  <si>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</si>
  <si>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</si>
  <si>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</si>
  <si>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</si>
  <si>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</si>
  <si>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</si>
  <si>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</si>
  <si>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</si>
  <si>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</si>
  <si>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</si>
  <si>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</si>
  <si>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</si>
  <si>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</si>
  <si>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</si>
  <si>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</si>
  <si>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</si>
  <si>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</si>
  <si>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</si>
  <si>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</si>
  <si>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</si>
  <si>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</si>
  <si>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</si>
  <si>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</si>
  <si>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</si>
  <si>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</si>
  <si>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</si>
  <si>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</si>
  <si>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</si>
  <si>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</si>
  <si>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</si>
  <si>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</si>
  <si>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</si>
  <si>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</si>
  <si>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</si>
  <si>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</si>
  <si>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</si>
  <si>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</si>
  <si>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</si>
  <si>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</si>
  <si>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</si>
  <si>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</si>
  <si>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</si>
  <si>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</si>
  <si>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</si>
  <si>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</si>
  <si>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</si>
  <si>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</si>
  <si>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</si>
  <si>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</si>
  <si>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</si>
  <si>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</si>
  <si>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</si>
  <si>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</si>
  <si>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</si>
  <si>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</si>
  <si>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</si>
  <si>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</si>
  <si>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</si>
  <si>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</si>
  <si>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</si>
  <si>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</si>
  <si>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</si>
  <si>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</si>
  <si>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</si>
  <si>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</si>
  <si>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</si>
  <si>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</si>
  <si>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</si>
  <si>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</si>
  <si>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</si>
  <si>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</si>
  <si>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</si>
  <si>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</si>
  <si>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</si>
  <si>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</si>
  <si>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</si>
  <si>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</si>
  <si>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</si>
  <si>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</si>
  <si>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</si>
  <si>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</si>
  <si>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</si>
  <si>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</si>
  <si>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</si>
  <si>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</si>
  <si>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</si>
  <si>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</si>
  <si>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</si>
  <si>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</si>
  <si>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</si>
  <si>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</si>
  <si>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</si>
  <si>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</si>
  <si>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</si>
  <si>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</si>
  <si>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</si>
  <si>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</si>
  <si>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</si>
  <si>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</si>
  <si>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</si>
  <si>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</si>
  <si>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</si>
  <si>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</si>
  <si>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</si>
  <si>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</si>
  <si>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</si>
  <si>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</si>
  <si>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</si>
  <si>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</si>
  <si>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</si>
  <si>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</si>
  <si>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</si>
  <si>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</si>
  <si>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</si>
  <si>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</si>
  <si>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</si>
  <si>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</si>
  <si>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</si>
  <si>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</si>
  <si>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</si>
  <si>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</si>
  <si>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</si>
  <si>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</si>
  <si>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</si>
  <si>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</si>
  <si>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</si>
  <si>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</si>
  <si>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</si>
  <si>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</si>
  <si>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</si>
  <si>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</si>
  <si>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</si>
  <si>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</si>
  <si>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</si>
  <si>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</si>
  <si>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</si>
  <si>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</si>
  <si>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</si>
  <si>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</si>
  <si>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</si>
  <si>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</si>
  <si>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</si>
  <si>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</si>
  <si>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</si>
  <si>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</si>
  <si>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</si>
  <si>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</si>
  <si>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</si>
  <si>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</si>
  <si>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</si>
  <si>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</si>
  <si>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</si>
  <si>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</si>
  <si>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</si>
  <si>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</si>
  <si>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</si>
  <si>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</si>
  <si>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</si>
  <si>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</si>
  <si>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</si>
  <si>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</si>
  <si>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</si>
  <si>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</si>
  <si>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</si>
  <si>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</si>
  <si>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</si>
  <si>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</si>
  <si>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</si>
  <si>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</si>
  <si>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</si>
  <si>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</si>
  <si>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</si>
  <si>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</si>
  <si>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</si>
  <si>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</si>
  <si>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</si>
  <si>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</si>
  <si>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</si>
  <si>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</si>
  <si>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</si>
  <si>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</si>
  <si>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</si>
  <si>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</si>
  <si>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</si>
  <si>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</si>
  <si>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</si>
  <si>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</si>
  <si>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</si>
  <si>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</si>
  <si>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</si>
  <si>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</si>
  <si>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</si>
  <si>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</si>
  <si>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</si>
  <si>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</si>
  <si>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</si>
  <si>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</si>
  <si>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</si>
  <si>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</si>
  <si>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</si>
  <si>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</si>
  <si>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</si>
  <si>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</si>
  <si>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</si>
  <si>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</si>
  <si>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</si>
  <si>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</si>
  <si>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</si>
  <si>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</si>
  <si>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</si>
  <si>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</si>
  <si>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</si>
  <si>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</si>
  <si>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</si>
  <si>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</si>
  <si>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</si>
  <si>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</si>
  <si>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</si>
  <si>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</si>
  <si>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</si>
  <si>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</si>
  <si>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</si>
  <si>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</si>
  <si>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</si>
  <si>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</si>
  <si>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</si>
  <si>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</si>
  <si>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</si>
  <si>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</si>
  <si>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</si>
  <si>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</si>
  <si>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</si>
  <si>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</si>
  <si>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</si>
  <si>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</si>
  <si>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</si>
  <si>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</si>
  <si>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</si>
  <si>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</si>
  <si>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</si>
  <si>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</si>
  <si>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</si>
  <si>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</si>
  <si>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</si>
  <si>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</si>
  <si>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</si>
  <si>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</si>
  <si>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</si>
  <si>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</si>
  <si>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</si>
  <si>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</si>
  <si>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</si>
  <si>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</si>
  <si>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</si>
  <si>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</si>
  <si>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</si>
  <si>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</si>
  <si>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</si>
  <si>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</si>
  <si>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</si>
  <si>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</si>
  <si>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</si>
  <si>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</si>
  <si>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</si>
  <si>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</si>
  <si>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</si>
  <si>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</si>
  <si>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</si>
  <si>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</si>
  <si>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</si>
  <si>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</si>
  <si>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</si>
  <si>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</si>
  <si>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</si>
  <si>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</si>
  <si>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</si>
  <si>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</si>
  <si>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</si>
  <si>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</si>
  <si>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</si>
  <si>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</si>
  <si>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</si>
  <si>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</si>
  <si>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</si>
  <si>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</si>
  <si>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</si>
  <si>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</si>
  <si>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</si>
  <si>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</si>
  <si>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</si>
  <si>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</si>
  <si>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</si>
  <si>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</si>
  <si>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</si>
  <si>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</si>
  <si>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</si>
  <si>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</si>
  <si>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</si>
  <si>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</si>
  <si>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</si>
  <si>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</si>
  <si>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</si>
  <si>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</si>
  <si>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</si>
  <si>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</si>
  <si>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</si>
  <si>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</si>
  <si>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</si>
  <si>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</si>
  <si>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</si>
  <si>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</si>
  <si>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</si>
  <si>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</si>
  <si>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</si>
  <si>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</si>
  <si>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</si>
  <si>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</si>
  <si>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</si>
  <si>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</si>
  <si>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</si>
  <si>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</si>
  <si>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</si>
  <si>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</si>
  <si>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</si>
  <si>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</si>
  <si>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</si>
  <si>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</si>
  <si>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</si>
  <si>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</si>
  <si>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</si>
  <si>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</si>
  <si>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</si>
  <si>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</si>
  <si>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</si>
  <si>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</si>
  <si>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</si>
  <si>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</si>
  <si>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</si>
  <si>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</si>
  <si>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</si>
  <si>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</si>
  <si>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</si>
  <si>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</si>
  <si>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</si>
  <si>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</si>
  <si>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</si>
  <si>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</si>
  <si>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</si>
  <si>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</si>
  <si>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</si>
  <si>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</si>
  <si>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</si>
  <si>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</si>
  <si>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</si>
  <si>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</si>
  <si>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</si>
  <si>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</si>
  <si>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</si>
  <si>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</si>
  <si>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</si>
  <si>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</si>
  <si>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</si>
  <si>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</si>
  <si>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</si>
  <si>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</si>
  <si>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</si>
  <si>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</si>
  <si>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</si>
  <si>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</si>
  <si>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</si>
  <si>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</si>
  <si>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</si>
  <si>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</si>
  <si>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</si>
  <si>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</si>
  <si>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</si>
  <si>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</si>
  <si>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</si>
  <si>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</si>
  <si>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</si>
  <si>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</si>
  <si>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</si>
  <si>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</si>
  <si>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</si>
  <si>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</si>
  <si>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</si>
  <si>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</si>
  <si>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</si>
  <si>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</si>
  <si>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</si>
  <si>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</si>
  <si>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</si>
  <si>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</si>
  <si>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</si>
  <si>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</si>
  <si>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</si>
  <si>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</si>
  <si>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</si>
  <si>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</si>
  <si>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</si>
  <si>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</si>
  <si>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</si>
  <si>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</si>
  <si>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</si>
  <si>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</si>
  <si>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</si>
  <si>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</si>
  <si>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</si>
  <si>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</si>
  <si>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</si>
  <si>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</si>
  <si>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</si>
  <si>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</si>
  <si>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</si>
  <si>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</si>
  <si>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</si>
  <si>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</si>
  <si>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</si>
  <si>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</si>
  <si>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</si>
  <si>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</si>
  <si>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</si>
  <si>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</si>
  <si>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</si>
  <si>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</si>
  <si>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</si>
  <si>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</si>
  <si>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</si>
  <si>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</si>
  <si>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</si>
  <si>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</si>
  <si>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</si>
  <si>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</si>
  <si>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</si>
  <si>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</si>
  <si>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</si>
  <si>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</si>
  <si>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</si>
  <si>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</si>
  <si>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</si>
  <si>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</si>
  <si>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</si>
  <si>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</si>
  <si>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</si>
  <si>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</si>
  <si>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</si>
  <si>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</si>
  <si>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</si>
  <si>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</si>
  <si>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</si>
  <si>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</si>
  <si>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</si>
  <si>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</si>
  <si>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</si>
  <si>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</si>
  <si>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</si>
  <si>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</si>
  <si>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</si>
  <si>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</si>
  <si>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</si>
  <si>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</si>
  <si>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</si>
  <si>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</si>
  <si>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</si>
  <si>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</si>
  <si>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</si>
  <si>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</si>
  <si>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</si>
  <si>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</si>
  <si>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</si>
  <si>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</si>
  <si>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</si>
  <si>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</si>
  <si>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</si>
  <si>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</si>
  <si>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</si>
  <si>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</si>
  <si>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</si>
  <si>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</si>
  <si>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</si>
  <si>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</si>
  <si>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</si>
  <si>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</si>
  <si>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</si>
  <si>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</si>
  <si>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</si>
  <si>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</si>
  <si>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</si>
  <si>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</si>
  <si>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</si>
  <si>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</si>
  <si>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</si>
  <si>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</si>
  <si>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</si>
  <si>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</si>
  <si>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</si>
  <si>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</si>
  <si>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</si>
  <si>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</si>
  <si>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</si>
  <si>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</si>
  <si>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</si>
  <si>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</si>
  <si>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</si>
  <si>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</si>
  <si>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</si>
  <si>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</si>
  <si>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</si>
  <si>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</si>
  <si>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</si>
  <si>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</si>
  <si>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</si>
  <si>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</si>
  <si>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</si>
  <si>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</si>
  <si>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</si>
  <si>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</si>
  <si>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</si>
  <si>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</si>
  <si>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</si>
  <si>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</si>
  <si>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</si>
  <si>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</si>
  <si>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</si>
  <si>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</si>
  <si>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</si>
  <si>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</si>
  <si>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</si>
  <si>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</si>
  <si>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</si>
  <si>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</si>
  <si>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</si>
  <si>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</si>
  <si>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</si>
  <si>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</si>
  <si>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</si>
  <si>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</si>
  <si>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</si>
  <si>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</si>
  <si>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</si>
  <si>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</si>
  <si>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</si>
  <si>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</si>
  <si>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</si>
  <si>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</si>
  <si>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</si>
  <si>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</si>
  <si>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</si>
  <si>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</si>
  <si>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</si>
  <si>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</si>
  <si>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</si>
  <si>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</si>
  <si>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</si>
  <si>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</si>
  <si>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</si>
  <si>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</si>
  <si>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</si>
  <si>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</si>
  <si>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</si>
  <si>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</si>
  <si>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</si>
  <si>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</si>
  <si>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</si>
  <si>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</si>
  <si>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</si>
  <si>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</si>
  <si>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</si>
  <si>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</si>
  <si>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</si>
  <si>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</si>
  <si>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</si>
  <si>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</si>
  <si>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</si>
  <si>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</si>
  <si>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</si>
  <si>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</si>
  <si>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</si>
  <si>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</si>
  <si>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</si>
  <si>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</si>
  <si>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</si>
  <si>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</si>
  <si>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</si>
  <si>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</si>
  <si>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</si>
  <si>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</si>
  <si>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</si>
  <si>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</si>
  <si>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</si>
  <si>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</si>
  <si>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</si>
  <si>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</si>
  <si>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</si>
  <si>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</si>
  <si>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</si>
  <si>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</si>
  <si>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</si>
  <si>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</si>
  <si>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</si>
  <si>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</si>
  <si>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</si>
  <si>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</si>
  <si>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</si>
  <si>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</si>
  <si>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</si>
  <si>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</si>
  <si>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</si>
  <si>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</si>
  <si>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</si>
  <si>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</si>
  <si>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</si>
  <si>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</si>
  <si>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</si>
  <si>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</si>
  <si>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</si>
  <si>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</si>
  <si>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</si>
  <si>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</si>
  <si>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</si>
  <si>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</si>
  <si>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</si>
  <si>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</si>
  <si>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</si>
  <si>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</si>
  <si>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</si>
  <si>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</si>
  <si>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</si>
  <si>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</si>
  <si>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</si>
  <si>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</si>
  <si>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</si>
  <si>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</si>
  <si>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</si>
  <si>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</si>
  <si>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</si>
  <si>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</si>
  <si>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</si>
  <si>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</si>
  <si>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</si>
  <si>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</si>
  <si>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</si>
  <si>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</si>
  <si>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</si>
  <si>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</si>
  <si>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</si>
  <si>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</si>
  <si>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</si>
  <si>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</si>
  <si>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</si>
  <si>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</si>
  <si>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</si>
  <si>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</si>
  <si>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</si>
  <si>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</si>
  <si>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</si>
  <si>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</si>
  <si>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</si>
  <si>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</si>
  <si>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</si>
  <si>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</si>
  <si>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</si>
  <si>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</si>
  <si>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</si>
  <si>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</si>
  <si>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</si>
  <si>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</si>
  <si>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</si>
  <si>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</si>
  <si>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</si>
  <si>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</si>
  <si>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</si>
  <si>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</si>
  <si>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</si>
  <si>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</si>
  <si>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</si>
  <si>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</si>
  <si>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</si>
  <si>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</si>
  <si>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</si>
  <si>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</si>
  <si>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</si>
  <si>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</si>
  <si>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</si>
  <si>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</si>
  <si>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</si>
  <si>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</si>
  <si>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</si>
  <si>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</si>
  <si>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</si>
  <si>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</si>
  <si>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</si>
  <si>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</si>
  <si>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</si>
  <si>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</si>
  <si>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</si>
  <si>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</si>
  <si>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</si>
  <si>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</si>
  <si>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</si>
  <si>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</si>
  <si>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</si>
  <si>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</si>
  <si>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</si>
  <si>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</si>
  <si>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</si>
  <si>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</si>
  <si>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</si>
  <si>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</si>
  <si>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</si>
  <si>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</si>
  <si>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</si>
  <si>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</si>
  <si>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</si>
  <si>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</si>
  <si>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</si>
  <si>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</si>
  <si>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</si>
  <si>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</si>
  <si>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</si>
  <si>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</si>
  <si>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</si>
  <si>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</si>
  <si>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</si>
  <si>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</si>
  <si>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</si>
  <si>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</si>
  <si>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</si>
  <si>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</si>
  <si>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</si>
  <si>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</si>
  <si>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</si>
  <si>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</si>
  <si>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</si>
  <si>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</si>
  <si>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</si>
  <si>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</si>
  <si>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</si>
  <si>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</si>
  <si>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</si>
  <si>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</si>
  <si>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</si>
  <si>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</si>
  <si>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</si>
  <si>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</si>
  <si>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</si>
  <si>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</si>
  <si>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</si>
  <si>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</si>
  <si>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</si>
  <si>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</si>
  <si>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</si>
  <si>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</si>
  <si>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</si>
  <si>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</si>
  <si>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</si>
  <si>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</si>
  <si>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</si>
  <si>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</si>
  <si>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</si>
  <si>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</si>
  <si>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</si>
  <si>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</si>
  <si>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</si>
  <si>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</si>
  <si>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</si>
  <si>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</si>
  <si>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</si>
  <si>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</si>
  <si>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</si>
  <si>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</si>
  <si>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</si>
  <si>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</si>
  <si>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</si>
  <si>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</si>
  <si>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</si>
  <si>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</si>
  <si>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</si>
  <si>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</si>
  <si>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</si>
  <si>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</si>
  <si>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</si>
  <si>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</si>
  <si>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</si>
  <si>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</si>
  <si>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</si>
  <si>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</si>
  <si>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</si>
  <si>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</si>
  <si>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</si>
  <si>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</si>
  <si>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</si>
  <si>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</si>
  <si>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</si>
  <si>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</si>
  <si>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</si>
  <si>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</si>
  <si>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</si>
  <si>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</si>
  <si>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</si>
  <si>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</si>
  <si>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</si>
  <si>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</si>
  <si>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</si>
  <si>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</si>
  <si>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</si>
  <si>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</si>
  <si>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</si>
  <si>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</si>
  <si>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</si>
  <si>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</si>
  <si>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</si>
  <si>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</si>
  <si>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</si>
  <si>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</si>
  <si>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</si>
  <si>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</si>
  <si>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</si>
  <si>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</si>
  <si>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</si>
  <si>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</si>
  <si>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</si>
  <si>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</si>
  <si>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</si>
  <si>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</si>
  <si>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</si>
  <si>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</si>
  <si>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</si>
  <si>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</si>
  <si>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</si>
  <si>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</si>
  <si>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</si>
  <si>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</si>
  <si>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</si>
  <si>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</si>
  <si>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</si>
  <si>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</si>
  <si>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</si>
  <si>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</si>
  <si>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</si>
  <si>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</si>
  <si>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</si>
  <si>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</si>
  <si>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</si>
  <si>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</si>
  <si>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</si>
  <si>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</si>
  <si>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</si>
  <si>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</si>
  <si>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</si>
  <si>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</si>
  <si>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</si>
  <si>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</si>
  <si>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</si>
  <si>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</si>
  <si>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</si>
  <si>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</si>
  <si>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</si>
  <si>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</si>
  <si>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</si>
  <si>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</si>
  <si>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</si>
  <si>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</si>
  <si>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</si>
  <si>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</si>
  <si>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</si>
  <si>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</si>
  <si>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</si>
  <si>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</si>
  <si>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</si>
  <si>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</si>
  <si>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</si>
  <si>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</si>
  <si>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</si>
  <si>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</si>
  <si>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</si>
  <si>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</si>
  <si>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</si>
  <si>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</si>
  <si>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</si>
  <si>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</si>
  <si>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</si>
  <si>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</si>
  <si>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</si>
  <si>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</si>
  <si>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</si>
  <si>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</si>
  <si>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</si>
  <si>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</si>
  <si>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</si>
  <si>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</si>
  <si>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</si>
  <si>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</si>
  <si>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</si>
  <si>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</si>
  <si>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</si>
  <si>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</si>
  <si>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</si>
  <si>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</si>
  <si>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</si>
  <si>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</si>
  <si>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</si>
  <si>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</si>
  <si>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</si>
  <si>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</si>
  <si>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</si>
  <si>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</si>
  <si>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</si>
  <si>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</si>
  <si>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</si>
  <si>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</si>
  <si>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</si>
  <si>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</si>
  <si>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</si>
  <si>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</si>
  <si>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</si>
  <si>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</si>
  <si>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</si>
  <si>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</si>
  <si>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</si>
  <si>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</si>
  <si>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</si>
  <si>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</si>
  <si>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</si>
  <si>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</si>
  <si>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</si>
  <si>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</si>
  <si>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</si>
  <si>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</si>
  <si>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</si>
  <si>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</si>
  <si>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</si>
  <si>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</si>
  <si>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</si>
  <si>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</si>
  <si>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</si>
  <si>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</si>
  <si>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</si>
  <si>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</si>
  <si>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</si>
  <si>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</si>
  <si>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</si>
  <si>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</si>
  <si>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</si>
  <si>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</si>
  <si>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</si>
  <si>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</si>
  <si>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</si>
  <si>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</si>
  <si>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</si>
  <si>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</si>
  <si>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</si>
  <si>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</si>
  <si>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</si>
  <si>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</si>
  <si>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</si>
  <si>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</si>
  <si>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</si>
  <si>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</si>
  <si>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</si>
  <si>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</si>
  <si>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</si>
  <si>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</si>
  <si>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</si>
  <si>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</si>
  <si>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</si>
  <si>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</si>
  <si>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</si>
  <si>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</si>
  <si>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</si>
  <si>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</si>
  <si>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</si>
  <si>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</si>
  <si>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</si>
  <si>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</si>
  <si>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</si>
  <si>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</si>
  <si>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</si>
  <si>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</si>
  <si>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</si>
  <si>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</si>
  <si>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</si>
  <si>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</si>
  <si>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</si>
  <si>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</si>
  <si>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</si>
  <si>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</si>
  <si>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</si>
  <si>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</si>
  <si>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</si>
  <si>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</si>
  <si>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</si>
  <si>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</si>
  <si>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</si>
  <si>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</si>
  <si>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</si>
  <si>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</si>
  <si>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</si>
  <si>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</si>
  <si>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</si>
  <si>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</si>
  <si>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</si>
  <si>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</si>
  <si>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</si>
  <si>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</si>
  <si>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</si>
  <si>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</si>
  <si>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</si>
  <si>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</si>
  <si>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</si>
  <si>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</si>
  <si>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</si>
  <si>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</si>
  <si>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</si>
  <si>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</si>
  <si>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</si>
  <si>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</si>
  <si>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</si>
  <si>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</si>
  <si>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</si>
  <si>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</si>
  <si>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</si>
  <si>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</si>
  <si>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</si>
  <si>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</si>
  <si>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</si>
  <si>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</si>
  <si>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</si>
  <si>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</si>
  <si>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</si>
  <si>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</si>
  <si>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</si>
  <si>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</si>
  <si>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</si>
  <si>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</si>
  <si>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</si>
  <si>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</si>
  <si>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</si>
  <si>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</si>
  <si>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</si>
  <si>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</si>
  <si>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</si>
  <si>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</si>
  <si>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</si>
  <si>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</si>
  <si>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</si>
  <si>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</si>
  <si>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</si>
  <si>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</si>
  <si>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</si>
  <si>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</si>
  <si>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</si>
  <si>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</si>
  <si>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</si>
  <si>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</si>
  <si>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</si>
  <si>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</si>
  <si>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</si>
  <si>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</si>
  <si>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</si>
  <si>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</si>
  <si>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</si>
  <si>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</si>
  <si>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</si>
  <si>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</si>
  <si>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</si>
  <si>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</si>
  <si>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</si>
  <si>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</si>
  <si>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</si>
  <si>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</si>
  <si>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</si>
  <si>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</si>
  <si>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</si>
  <si>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</si>
  <si>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</si>
  <si>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</si>
  <si>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</si>
  <si>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</si>
  <si>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</si>
  <si>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</si>
  <si>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</si>
  <si>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</si>
  <si>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</si>
  <si>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</si>
  <si>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</si>
  <si>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</si>
  <si>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</si>
  <si>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</si>
  <si>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</si>
  <si>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</si>
  <si>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</si>
  <si>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</si>
  <si>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</si>
  <si>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</si>
  <si>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</si>
  <si>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</si>
  <si>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</si>
  <si>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</si>
  <si>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</si>
  <si>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</si>
  <si>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</si>
  <si>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</si>
  <si>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</si>
  <si>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</si>
  <si>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</si>
  <si>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</si>
  <si>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</si>
  <si>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</si>
  <si>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</si>
  <si>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</si>
  <si>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</si>
  <si>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</si>
  <si>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</si>
  <si>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</si>
  <si>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</si>
  <si>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</si>
  <si>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</si>
  <si>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</si>
  <si>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</si>
  <si>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</si>
  <si>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</si>
  <si>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</si>
  <si>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</si>
  <si>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</si>
  <si>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</si>
  <si>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</si>
  <si>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</si>
  <si>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</si>
  <si>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</si>
  <si>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</si>
  <si>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</si>
  <si>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</si>
  <si>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</si>
  <si>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</si>
  <si>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</si>
  <si>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</si>
  <si>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</si>
  <si>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</si>
  <si>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</si>
  <si>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</si>
  <si>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</si>
  <si>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</si>
  <si>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</si>
  <si>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</si>
  <si>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</si>
  <si>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</si>
  <si>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</si>
  <si>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</si>
  <si>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</si>
  <si>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</si>
  <si>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</si>
  <si>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</si>
  <si>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</si>
  <si>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</si>
  <si>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</si>
  <si>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</si>
  <si>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</si>
  <si>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</si>
  <si>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</si>
  <si>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</si>
  <si>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</si>
  <si>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</si>
  <si>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</si>
  <si>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</si>
  <si>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</si>
  <si>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</si>
  <si>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</si>
  <si>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</si>
  <si>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</si>
  <si>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</si>
  <si>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</si>
  <si>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</si>
  <si>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</si>
  <si>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</si>
  <si>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</si>
  <si>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</si>
  <si>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</si>
  <si>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</si>
  <si>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</si>
  <si>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</si>
  <si>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</si>
  <si>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</si>
  <si>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</si>
  <si>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</si>
  <si>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</si>
  <si>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</si>
  <si>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</si>
  <si>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</si>
  <si>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</si>
  <si>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</si>
  <si>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</si>
  <si>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</si>
  <si>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</si>
  <si>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</si>
  <si>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</si>
  <si>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</si>
  <si>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</si>
  <si>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</si>
  <si>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</si>
  <si>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</si>
  <si>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</si>
  <si>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</si>
  <si>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</si>
  <si>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</si>
  <si>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</si>
  <si>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</si>
  <si>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</si>
  <si>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</si>
  <si>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</si>
  <si>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</si>
  <si>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</si>
  <si>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</si>
  <si>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</si>
  <si>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</si>
  <si>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</si>
  <si>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</si>
  <si>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</si>
  <si>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</si>
  <si>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</si>
  <si>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</si>
  <si>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</si>
  <si>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</si>
  <si>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</si>
  <si>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</si>
  <si>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</si>
  <si>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</si>
  <si>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</si>
  <si>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</si>
  <si>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</si>
  <si>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</si>
  <si>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</si>
  <si>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</si>
  <si>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</si>
  <si>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</si>
  <si>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</si>
  <si>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</si>
  <si>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</si>
  <si>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</si>
  <si>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</si>
  <si>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</si>
  <si>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</si>
  <si>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</si>
  <si>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</si>
  <si>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</si>
  <si>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</si>
  <si>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</si>
  <si>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</si>
  <si>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</si>
  <si>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</si>
  <si>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</si>
  <si>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</si>
  <si>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</si>
  <si>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</si>
  <si>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</si>
  <si>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</si>
  <si>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</si>
  <si>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</si>
  <si>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</si>
  <si>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</si>
  <si>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</si>
  <si>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</si>
  <si>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</si>
  <si>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</si>
  <si>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</si>
  <si>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</si>
  <si>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</si>
  <si>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</si>
  <si>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</si>
  <si>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</si>
  <si>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</si>
  <si>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</si>
  <si>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</si>
  <si>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</si>
  <si>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</si>
  <si>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</si>
  <si>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</si>
  <si>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</si>
  <si>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</si>
  <si>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</si>
  <si>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</si>
  <si>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</si>
  <si>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</si>
  <si>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</si>
  <si>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</si>
  <si>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</si>
  <si>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</si>
  <si>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</si>
  <si>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</si>
  <si>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</si>
  <si>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</si>
  <si>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</si>
  <si>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</si>
  <si>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</si>
  <si>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</si>
  <si>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</si>
  <si>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</si>
  <si>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</si>
  <si>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</si>
  <si>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</si>
  <si>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</si>
  <si>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</si>
  <si>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</si>
  <si>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</si>
  <si>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</si>
  <si>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</si>
  <si>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</si>
  <si>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</si>
  <si>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</si>
  <si>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</si>
  <si>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</si>
  <si>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</si>
  <si>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</si>
  <si>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</si>
  <si>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</si>
  <si>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</si>
  <si>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</si>
  <si>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</si>
  <si>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</si>
  <si>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</si>
  <si>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</si>
  <si>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</si>
  <si>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</si>
  <si>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</si>
  <si>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</si>
  <si>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</si>
  <si>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</si>
  <si>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</si>
  <si>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</si>
  <si>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</si>
  <si>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</si>
  <si>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</si>
  <si>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</si>
  <si>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</si>
  <si>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</si>
  <si>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</si>
  <si>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</si>
  <si>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</si>
  <si>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</si>
  <si>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</si>
  <si>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</si>
  <si>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</si>
  <si>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</si>
  <si>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</si>
  <si>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</si>
  <si>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</si>
  <si>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</si>
  <si>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</si>
  <si>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</si>
  <si>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</si>
  <si>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</si>
  <si>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</si>
  <si>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</si>
  <si>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</si>
  <si>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</si>
  <si>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</si>
  <si>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</si>
  <si>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</si>
  <si>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</si>
  <si>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</si>
  <si>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</si>
  <si>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</si>
  <si>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</si>
  <si>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</si>
  <si>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</si>
  <si>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</si>
  <si>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</si>
  <si>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</si>
  <si>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</si>
  <si>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</si>
  <si>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</si>
  <si>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</si>
  <si>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</si>
  <si>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</si>
  <si>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</si>
  <si>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</si>
  <si>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</si>
  <si>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</si>
  <si>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</si>
  <si>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</si>
  <si>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</si>
  <si>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</si>
  <si>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</si>
  <si>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</si>
  <si>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</si>
  <si>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</si>
  <si>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</si>
  <si>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</si>
  <si>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</si>
  <si>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</si>
  <si>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</si>
  <si>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</si>
  <si>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</si>
  <si>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</si>
  <si>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</si>
  <si>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</si>
  <si>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</si>
  <si>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</si>
  <si>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</si>
  <si>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</si>
  <si>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</si>
  <si>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</si>
  <si>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</si>
  <si>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</si>
  <si>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</si>
  <si>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</si>
  <si>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</si>
  <si>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</si>
  <si>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</si>
  <si>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</si>
  <si>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</si>
  <si>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</si>
  <si>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</si>
  <si>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</si>
  <si>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</si>
  <si>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</si>
  <si>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</si>
  <si>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</si>
  <si>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</si>
  <si>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</si>
  <si>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</si>
  <si>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</si>
  <si>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</si>
  <si>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</si>
  <si>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</si>
  <si>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</si>
  <si>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</si>
  <si>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</si>
  <si>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</si>
  <si>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</si>
  <si>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</si>
  <si>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</si>
  <si>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</si>
  <si>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</si>
  <si>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</si>
  <si>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</si>
  <si>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</si>
  <si>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</si>
  <si>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</si>
  <si>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</si>
  <si>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</si>
  <si>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</si>
  <si>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</si>
  <si>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</si>
  <si>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</si>
  <si>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</si>
  <si>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</si>
  <si>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</si>
  <si>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</si>
  <si>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</si>
  <si>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</si>
  <si>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</si>
  <si>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</si>
  <si>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</si>
  <si>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</si>
  <si>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</si>
  <si>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</si>
  <si>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</si>
  <si>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</si>
  <si>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</si>
  <si>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</si>
  <si>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</si>
  <si>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</si>
  <si>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</si>
  <si>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</si>
  <si>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</si>
  <si>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</si>
  <si>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</si>
  <si>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</si>
  <si>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</si>
  <si>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</si>
  <si>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</si>
  <si>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</si>
  <si>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</si>
  <si>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</si>
  <si>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</si>
  <si>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</si>
  <si>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</si>
  <si>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</si>
  <si>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</si>
  <si>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</si>
  <si>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</si>
  <si>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</si>
  <si>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</si>
  <si>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</si>
  <si>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</si>
  <si>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</si>
  <si>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</si>
  <si>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</si>
  <si>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</si>
  <si>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</si>
  <si>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</si>
  <si>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</si>
  <si>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</si>
  <si>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</si>
  <si>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</si>
  <si>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</si>
  <si>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</si>
  <si>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</si>
  <si>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</si>
  <si>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</si>
  <si>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</si>
  <si>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</si>
  <si>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</si>
  <si>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</si>
  <si>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</si>
  <si>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</si>
  <si>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</si>
  <si>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</si>
  <si>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</si>
  <si>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</si>
  <si>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</si>
  <si>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</si>
  <si>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</si>
  <si>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</si>
  <si>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</si>
  <si>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</si>
  <si>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</si>
  <si>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</si>
  <si>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</si>
  <si>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</si>
  <si>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</si>
  <si>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</si>
  <si>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</si>
  <si>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</si>
  <si>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</si>
  <si>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</si>
  <si>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</si>
  <si>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</si>
  <si>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</si>
  <si>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</si>
  <si>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</si>
  <si>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</si>
  <si>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</si>
  <si>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</si>
  <si>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</si>
  <si>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</si>
  <si>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</si>
  <si>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</si>
  <si>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</si>
  <si>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</si>
  <si>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</si>
  <si>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</si>
  <si>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</si>
  <si>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</si>
  <si>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</si>
  <si>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</si>
  <si>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</si>
  <si>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</si>
  <si>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</si>
  <si>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</si>
  <si>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</si>
  <si>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</si>
  <si>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</si>
  <si>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</si>
  <si>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</si>
  <si>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</si>
  <si>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</si>
  <si>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</si>
  <si>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</si>
  <si>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</si>
  <si>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</si>
  <si>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</si>
  <si>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</si>
  <si>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</si>
  <si>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</si>
  <si>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</si>
  <si>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</si>
  <si>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</si>
  <si>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</si>
  <si>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</si>
  <si>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</si>
  <si>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</si>
  <si>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</si>
  <si>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</si>
  <si>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</si>
  <si>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</si>
  <si>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</si>
  <si>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</si>
  <si>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</si>
  <si>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</si>
  <si>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</si>
  <si>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</si>
  <si>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</si>
  <si>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</si>
  <si>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</si>
  <si>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</si>
  <si>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</si>
  <si>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</si>
  <si>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</si>
  <si>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</si>
  <si>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</si>
  <si>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</si>
  <si>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</si>
  <si>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</si>
  <si>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</si>
  <si>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</si>
  <si>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</si>
  <si>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</si>
  <si>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</si>
  <si>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</si>
  <si>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</si>
  <si>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</si>
  <si>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</si>
  <si>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</si>
  <si>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</si>
  <si>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</si>
  <si>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</si>
  <si>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</si>
  <si>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</si>
  <si>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</si>
  <si>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</si>
  <si>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</si>
  <si>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</si>
  <si>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</si>
  <si>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</si>
  <si>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</si>
  <si>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</si>
  <si>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</si>
  <si>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</si>
  <si>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</si>
  <si>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</si>
  <si>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</si>
  <si>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</si>
  <si>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</si>
  <si>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</si>
  <si>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</si>
  <si>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</si>
  <si>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</si>
  <si>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</si>
  <si>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</si>
  <si>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</si>
  <si>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</si>
  <si>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</si>
  <si>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</si>
  <si>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</si>
  <si>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</si>
  <si>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</si>
  <si>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</si>
  <si>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</si>
  <si>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</si>
  <si>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</si>
  <si>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</si>
  <si>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</si>
  <si>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</si>
  <si>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</si>
  <si>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</si>
  <si>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</si>
  <si>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</si>
  <si>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</si>
  <si>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</si>
  <si>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</si>
  <si>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</si>
  <si>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</si>
  <si>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</si>
  <si>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</si>
  <si>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</si>
  <si>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</si>
  <si>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</si>
  <si>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</si>
  <si>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</si>
  <si>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</si>
  <si>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</si>
  <si>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</si>
  <si>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</si>
  <si>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</si>
  <si>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</si>
  <si>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</si>
  <si>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</si>
  <si>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</si>
  <si>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</si>
  <si>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</si>
  <si>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</si>
  <si>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</si>
  <si>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</si>
  <si>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</si>
  <si>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</si>
  <si>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</si>
  <si>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</si>
  <si>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</si>
  <si>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</si>
  <si>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</si>
  <si>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</si>
  <si>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</si>
  <si>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</si>
  <si>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</si>
  <si>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</si>
  <si>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</si>
  <si>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</si>
  <si>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</si>
  <si>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</si>
  <si>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</si>
  <si>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</si>
  <si>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</si>
  <si>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</si>
  <si>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</si>
  <si>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</si>
  <si>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</si>
  <si>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</si>
  <si>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</si>
  <si>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</si>
  <si>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</si>
  <si>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</si>
  <si>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</si>
  <si>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</si>
  <si>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</si>
  <si>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</si>
  <si>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</si>
  <si>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</si>
  <si>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</si>
  <si>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</si>
  <si>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</si>
  <si>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</si>
  <si>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</si>
  <si>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</si>
  <si>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</si>
  <si>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</si>
  <si>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</si>
  <si>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</si>
  <si>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</si>
  <si>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</si>
  <si>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</si>
  <si>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</si>
  <si>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</si>
  <si>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</si>
  <si>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</si>
  <si>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</si>
  <si>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</si>
  <si>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</si>
  <si>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</si>
  <si>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</si>
  <si>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</si>
  <si>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</si>
  <si>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</si>
  <si>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</si>
  <si>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</si>
  <si>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</si>
  <si>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</si>
  <si>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</si>
  <si>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</si>
  <si>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</si>
  <si>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</si>
  <si>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</si>
  <si>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</si>
  <si>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</si>
  <si>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</si>
  <si>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</si>
  <si>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</si>
  <si>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</si>
  <si>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</si>
  <si>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</si>
  <si>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</si>
  <si>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</si>
  <si>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</si>
  <si>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</si>
  <si>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</si>
  <si>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</si>
  <si>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</si>
  <si>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</si>
  <si>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</si>
  <si>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</si>
  <si>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</si>
  <si>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</si>
  <si>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</si>
  <si>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</si>
  <si>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</si>
  <si>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</si>
  <si>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</si>
  <si>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</si>
  <si>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</si>
  <si>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</si>
  <si>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</si>
  <si>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</si>
  <si>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</si>
  <si>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</si>
  <si>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</si>
  <si>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</si>
  <si>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</si>
  <si>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</si>
  <si>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</si>
  <si>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</si>
  <si>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</si>
  <si>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</si>
  <si>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</si>
  <si>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</si>
  <si>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</si>
  <si>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</si>
  <si>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</si>
  <si>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</si>
  <si>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</si>
  <si>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</si>
  <si>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</si>
  <si>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</si>
  <si>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</si>
  <si>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</si>
  <si>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</si>
  <si>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</si>
  <si>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</si>
  <si>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</si>
  <si>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</si>
  <si>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</si>
  <si>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</si>
  <si>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</si>
  <si>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</si>
  <si>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</si>
  <si>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</si>
  <si>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</si>
  <si>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</si>
  <si>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</si>
  <si>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</si>
  <si>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</si>
  <si>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</si>
  <si>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</si>
  <si>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</si>
  <si>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</si>
  <si>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</si>
  <si>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</si>
  <si>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</si>
  <si>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</si>
  <si>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</si>
  <si>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</si>
  <si>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</si>
  <si>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</si>
  <si>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</si>
  <si>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</si>
  <si>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</si>
  <si>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</si>
  <si>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</si>
  <si>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</si>
  <si>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</si>
  <si>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</si>
  <si>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</si>
  <si>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</si>
  <si>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</si>
  <si>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</si>
  <si>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</si>
  <si>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</si>
  <si>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</si>
  <si>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</si>
  <si>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</si>
  <si>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</si>
  <si>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</si>
  <si>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</si>
  <si>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</si>
  <si>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</si>
  <si>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</si>
  <si>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</si>
  <si>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</si>
  <si>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</si>
  <si>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</si>
  <si>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</si>
  <si>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</si>
  <si>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</si>
  <si>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</si>
  <si>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</si>
  <si>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</si>
  <si>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</si>
  <si>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</si>
  <si>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</si>
  <si>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</si>
  <si>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</si>
  <si>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</si>
  <si>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</si>
  <si>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</si>
  <si>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</si>
  <si>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</si>
  <si>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</si>
  <si>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</si>
  <si>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</si>
  <si>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</si>
  <si>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</si>
  <si>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</si>
  <si>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</si>
  <si>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</si>
  <si>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</si>
  <si>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</si>
  <si>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</si>
  <si>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</si>
  <si>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</si>
  <si>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</si>
  <si>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</si>
  <si>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</si>
  <si>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</si>
  <si>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</si>
  <si>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</si>
  <si>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</si>
  <si>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</si>
  <si>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</si>
  <si>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</si>
  <si>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</si>
  <si>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</si>
  <si>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</si>
  <si>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</si>
  <si>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</si>
  <si>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</si>
  <si>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</si>
  <si>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</si>
  <si>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</si>
  <si>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</si>
  <si>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</si>
  <si>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</si>
  <si>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</si>
  <si>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</si>
  <si>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</si>
  <si>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</si>
  <si>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</si>
  <si>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</si>
  <si>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</si>
  <si>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</si>
  <si>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</si>
  <si>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</si>
  <si>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</si>
  <si>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</si>
  <si>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</si>
  <si>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</si>
  <si>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</si>
  <si>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</si>
  <si>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</si>
  <si>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</si>
  <si>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</si>
  <si>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</si>
  <si>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</si>
  <si>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</si>
  <si>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</si>
  <si>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</si>
  <si>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</si>
  <si>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</si>
  <si>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</si>
  <si>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</si>
  <si>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</si>
  <si>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</si>
  <si>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</si>
  <si>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</si>
  <si>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</si>
  <si>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</si>
  <si>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</si>
  <si>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</si>
  <si>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</si>
  <si>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</si>
  <si>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</si>
  <si>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</si>
  <si>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</si>
  <si>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</si>
  <si>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</si>
  <si>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</si>
  <si>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</si>
  <si>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</si>
  <si>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</si>
  <si>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</si>
  <si>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</si>
  <si>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</si>
  <si>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</si>
  <si>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</si>
  <si>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</si>
  <si>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</si>
  <si>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</si>
  <si>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</si>
  <si>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</si>
  <si>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</si>
  <si>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</si>
  <si>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</si>
  <si>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</si>
  <si>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</si>
  <si>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</si>
  <si>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</si>
  <si>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</si>
  <si>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</si>
  <si>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</si>
  <si>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</si>
  <si>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</si>
  <si>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</si>
  <si>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</si>
  <si>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</si>
  <si>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</si>
  <si>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</si>
  <si>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</si>
  <si>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</si>
  <si>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</si>
  <si>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</si>
  <si>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</si>
  <si>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</si>
  <si>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</si>
  <si>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</si>
  <si>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</si>
  <si>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</si>
  <si>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</si>
  <si>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</si>
  <si>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</si>
  <si>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</si>
  <si>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</si>
  <si>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</si>
  <si>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</si>
  <si>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</si>
  <si>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</si>
  <si>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</si>
  <si>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</si>
  <si>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</si>
  <si>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</si>
  <si>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</si>
  <si>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</si>
  <si>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</si>
  <si>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</si>
  <si>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</si>
  <si>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</si>
  <si>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</si>
  <si>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</si>
  <si>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</si>
  <si>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</si>
  <si>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</si>
  <si>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</si>
  <si>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</si>
  <si>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</si>
  <si>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</si>
  <si>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</si>
  <si>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</si>
  <si>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</si>
  <si>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</si>
  <si>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</si>
  <si>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</si>
  <si>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</si>
  <si>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</si>
  <si>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</si>
  <si>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</si>
  <si>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</si>
  <si>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</si>
  <si>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</si>
  <si>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</si>
  <si>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</si>
  <si>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</si>
  <si>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</si>
  <si>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</si>
  <si>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</si>
  <si>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</si>
  <si>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</si>
  <si>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</si>
  <si>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</si>
  <si>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</si>
  <si>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</si>
  <si>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</si>
  <si>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</si>
  <si>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</si>
  <si>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</si>
  <si>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</si>
  <si>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</si>
  <si>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</si>
  <si>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</si>
  <si>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</si>
  <si>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</si>
  <si>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</si>
  <si>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</si>
  <si>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</si>
  <si>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</si>
  <si>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</si>
  <si>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</si>
  <si>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</si>
  <si>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</si>
  <si>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</si>
  <si>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</si>
  <si>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</si>
  <si>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</si>
  <si>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</si>
  <si>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</si>
  <si>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</si>
  <si>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</si>
  <si>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</si>
  <si>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</si>
  <si>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</si>
  <si>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</si>
  <si>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</si>
  <si>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</si>
  <si>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</si>
  <si>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</si>
  <si>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</si>
  <si>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</si>
  <si>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</si>
  <si>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</si>
  <si>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</si>
  <si>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</si>
  <si>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</si>
  <si>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</si>
  <si>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</si>
  <si>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</si>
  <si>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</si>
  <si>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</si>
  <si>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</si>
  <si>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</si>
  <si>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</si>
  <si>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</si>
  <si>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</si>
  <si>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</si>
  <si>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</si>
  <si>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</si>
  <si>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</si>
  <si>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</si>
  <si>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</si>
  <si>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</si>
  <si>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</si>
  <si>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</si>
  <si>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</si>
  <si>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</si>
  <si>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</si>
  <si>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</si>
  <si>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</si>
  <si>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</si>
  <si>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</si>
  <si>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</si>
  <si>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</si>
  <si>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</si>
  <si>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</si>
  <si>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</si>
  <si>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</si>
  <si>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</si>
  <si>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</si>
  <si>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</si>
  <si>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</si>
  <si>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</si>
  <si>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</si>
  <si>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</si>
  <si>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</si>
  <si>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</si>
  <si>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</si>
  <si>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</si>
  <si>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</si>
  <si>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</si>
  <si>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</si>
  <si>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</si>
  <si>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</si>
  <si>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</si>
  <si>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</si>
  <si>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</si>
  <si>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</si>
  <si>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</si>
  <si>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</si>
  <si>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</si>
  <si>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</si>
  <si>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</si>
  <si>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</si>
  <si>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</si>
  <si>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</si>
  <si>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</si>
  <si>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</si>
  <si>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</si>
  <si>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</si>
  <si>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</si>
  <si>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</si>
  <si>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</si>
  <si>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</si>
  <si>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</si>
  <si>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</si>
  <si>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</si>
  <si>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</si>
  <si>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</si>
  <si>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</si>
  <si>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</si>
  <si>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</si>
  <si>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</si>
  <si>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</si>
  <si>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</si>
  <si>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</si>
  <si>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</si>
  <si>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</si>
  <si>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</si>
  <si>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</si>
  <si>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</si>
  <si>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</si>
  <si>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</si>
  <si>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</si>
  <si>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</si>
  <si>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</si>
  <si>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</si>
  <si>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</si>
  <si>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</si>
  <si>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</si>
  <si>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</si>
  <si>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</si>
  <si>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</si>
  <si>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</si>
  <si>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</si>
  <si>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</si>
  <si>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</si>
  <si>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</si>
  <si>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</si>
  <si>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</si>
  <si>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</si>
  <si>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</si>
  <si>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</si>
  <si>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</si>
  <si>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</si>
  <si>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</si>
  <si>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</si>
  <si>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</si>
  <si>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</si>
  <si>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</si>
  <si>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</si>
  <si>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</si>
  <si>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</si>
  <si>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</si>
  <si>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</si>
  <si>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</si>
  <si>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</si>
  <si>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</si>
  <si>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</si>
  <si>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</si>
  <si>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</si>
  <si>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</si>
  <si>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</si>
  <si>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</si>
  <si>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</si>
  <si>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</si>
  <si>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</si>
  <si>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</si>
  <si>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</si>
  <si>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</si>
  <si>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</si>
  <si>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</si>
  <si>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</si>
  <si>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</si>
  <si>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</si>
  <si>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</si>
  <si>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</si>
  <si>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</si>
  <si>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</si>
  <si>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</si>
  <si>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</si>
  <si>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</si>
  <si>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</si>
  <si>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</si>
  <si>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</si>
  <si>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</si>
  <si>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</si>
  <si>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</si>
  <si>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</si>
  <si>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</si>
  <si>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</si>
  <si>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</si>
  <si>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</si>
  <si>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</si>
  <si>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</si>
  <si>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</si>
  <si>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</si>
  <si>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</si>
  <si>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</si>
  <si>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</si>
  <si>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</si>
  <si>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</si>
  <si>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</si>
  <si>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</si>
  <si>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</si>
  <si>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</si>
  <si>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</si>
  <si>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</si>
  <si>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</si>
  <si>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</si>
  <si>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</si>
  <si>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</si>
  <si>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</si>
  <si>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</si>
  <si>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</si>
  <si>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</si>
  <si>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</si>
  <si>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</si>
  <si>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</si>
  <si>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</si>
  <si>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</si>
  <si>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</si>
  <si>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</si>
  <si>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</si>
  <si>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</si>
  <si>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</si>
  <si>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</si>
  <si>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</si>
  <si>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</si>
  <si>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</si>
  <si>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</si>
  <si>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</si>
  <si>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</si>
  <si>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</si>
  <si>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</si>
  <si>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</si>
  <si>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</si>
  <si>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</si>
  <si>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</si>
  <si>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</si>
  <si>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</si>
  <si>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</si>
  <si>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</si>
  <si>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</si>
  <si>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</si>
  <si>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</si>
  <si>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</si>
  <si>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</si>
  <si>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</si>
  <si>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</si>
  <si>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</si>
  <si>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</si>
  <si>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</si>
  <si>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</si>
  <si>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</si>
  <si>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</si>
  <si>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</si>
  <si>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</si>
  <si>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</si>
  <si>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</si>
  <si>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</si>
  <si>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</si>
  <si>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</si>
  <si>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</si>
  <si>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</si>
  <si>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</si>
  <si>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</si>
  <si>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</si>
  <si>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</si>
  <si>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</si>
  <si>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</si>
  <si>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</si>
  <si>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</si>
  <si>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</si>
  <si>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</si>
  <si>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</si>
  <si>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</si>
  <si>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</si>
  <si>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</si>
  <si>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</si>
  <si>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</si>
  <si>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</si>
  <si>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</si>
  <si>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</si>
  <si>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</si>
  <si>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</si>
  <si>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</si>
  <si>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</si>
  <si>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</si>
  <si>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</si>
  <si>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</si>
  <si>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</si>
  <si>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</si>
  <si>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</si>
  <si>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</si>
  <si>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</si>
  <si>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</si>
  <si>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</si>
  <si>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</si>
  <si>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</si>
  <si>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</si>
  <si>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</si>
  <si>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</si>
  <si>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</si>
  <si>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</si>
  <si>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</si>
  <si>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</si>
  <si>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</si>
  <si>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</si>
  <si>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</si>
  <si>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</si>
  <si>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</si>
  <si>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</si>
  <si>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</si>
  <si>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</si>
  <si>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</si>
  <si>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</si>
  <si>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</si>
  <si>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</si>
  <si>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</si>
  <si>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</si>
  <si>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</si>
  <si>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</si>
  <si>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</si>
  <si>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</si>
  <si>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</si>
  <si>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</si>
  <si>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</si>
  <si>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</si>
  <si>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</si>
  <si>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</si>
  <si>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</si>
  <si>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</si>
  <si>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</si>
  <si>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</si>
  <si>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</si>
  <si>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</si>
  <si>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</si>
  <si>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</si>
  <si>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</si>
  <si>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</si>
  <si>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</si>
  <si>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</si>
  <si>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</si>
  <si>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</si>
  <si>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</si>
  <si>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</si>
  <si>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</si>
  <si>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</si>
  <si>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</si>
  <si>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</si>
  <si>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</si>
  <si>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</si>
  <si>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</si>
  <si>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</si>
  <si>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</si>
  <si>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</si>
  <si>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</si>
  <si>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</si>
  <si>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</si>
  <si>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</si>
  <si>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</si>
  <si>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</si>
  <si>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</si>
  <si>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</si>
  <si>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</si>
  <si>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</si>
  <si>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</si>
  <si>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</si>
  <si>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</si>
  <si>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</si>
  <si>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</si>
  <si>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</si>
  <si>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</si>
  <si>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</si>
  <si>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</si>
  <si>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</si>
  <si>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</si>
  <si>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</si>
  <si>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</si>
  <si>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</si>
  <si>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</si>
  <si>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</si>
  <si>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</si>
  <si>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</si>
  <si>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</si>
  <si>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</si>
  <si>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</si>
  <si>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</si>
  <si>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</si>
  <si>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</si>
  <si>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</si>
  <si>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</si>
  <si>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</si>
  <si>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</si>
  <si>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</si>
  <si>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</si>
  <si>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</si>
  <si>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</si>
  <si>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</si>
  <si>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</si>
  <si>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</si>
  <si>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</si>
  <si>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</si>
  <si>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</si>
  <si>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</si>
  <si>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</si>
  <si>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</si>
  <si>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</si>
  <si>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</si>
  <si>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</si>
  <si>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</si>
  <si>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</si>
  <si>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</si>
  <si>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</si>
  <si>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</si>
  <si>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</si>
  <si>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</si>
  <si>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</si>
  <si>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</si>
  <si>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</si>
  <si>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</si>
  <si>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</si>
  <si>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</si>
  <si>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</si>
  <si>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</si>
  <si>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</si>
  <si>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</si>
  <si>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</si>
  <si>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</si>
  <si>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</si>
  <si>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</si>
  <si>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</si>
  <si>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</si>
  <si>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</si>
  <si>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</si>
  <si>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</si>
  <si>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</si>
  <si>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</si>
  <si>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</si>
  <si>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</si>
  <si>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</si>
  <si>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</si>
  <si>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</si>
  <si>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</si>
  <si>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</si>
  <si>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</si>
  <si>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</si>
  <si>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</si>
  <si>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</si>
  <si>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</si>
  <si>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</si>
  <si>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</si>
  <si>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</si>
  <si>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</si>
  <si>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</si>
  <si>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</si>
  <si>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</si>
  <si>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</si>
  <si>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</si>
  <si>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</si>
  <si>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</si>
  <si>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</si>
  <si>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</si>
  <si>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</si>
  <si>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</si>
  <si>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</si>
  <si>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</si>
  <si>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</si>
  <si>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</si>
  <si>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</si>
  <si>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</si>
  <si>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</si>
  <si>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</si>
  <si>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</si>
  <si>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</si>
  <si>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</si>
  <si>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</si>
  <si>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</si>
  <si>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</si>
  <si>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</si>
  <si>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</si>
  <si>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</si>
  <si>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</si>
  <si>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</si>
  <si>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</si>
  <si>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</si>
  <si>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</si>
  <si>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</si>
  <si>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</si>
  <si>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</si>
  <si>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</si>
  <si>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</si>
  <si>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</si>
  <si>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</si>
  <si>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</si>
  <si>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</si>
  <si>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</si>
  <si>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</si>
  <si>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</si>
  <si>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</si>
  <si>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</si>
  <si>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</si>
  <si>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</si>
  <si>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</si>
  <si>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</si>
  <si>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</si>
  <si>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</si>
  <si>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</si>
  <si>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</si>
  <si>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</si>
  <si>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</si>
  <si>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</si>
  <si>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</si>
  <si>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</si>
  <si>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</si>
  <si>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</si>
  <si>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</si>
  <si>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</si>
  <si>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</si>
  <si>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</si>
  <si>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</si>
  <si>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</si>
  <si>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</si>
  <si>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</si>
  <si>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</si>
  <si>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</si>
  <si>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</si>
  <si>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</si>
  <si>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</si>
  <si>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</si>
  <si>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</si>
  <si>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</si>
  <si>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</si>
  <si>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</si>
  <si>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</si>
  <si>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</si>
  <si>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</si>
  <si>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</si>
  <si>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</si>
  <si>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</si>
  <si>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</si>
  <si>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</si>
  <si>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</si>
  <si>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</si>
  <si>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</si>
  <si>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</si>
  <si>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</si>
  <si>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</si>
  <si>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</si>
  <si>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</si>
  <si>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</si>
  <si>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</si>
  <si>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</si>
  <si>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</si>
  <si>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</si>
  <si>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</si>
  <si>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</si>
  <si>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</si>
  <si>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</si>
  <si>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</si>
  <si>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</si>
  <si>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</si>
  <si>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</si>
  <si>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</si>
  <si>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</si>
  <si>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</si>
  <si>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</si>
  <si>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</si>
  <si>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</si>
  <si>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</si>
  <si>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</si>
  <si>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</si>
  <si>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</si>
  <si>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</si>
  <si>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</si>
  <si>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</si>
  <si>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</si>
  <si>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</si>
  <si>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</si>
  <si>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</si>
  <si>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</si>
  <si>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</si>
  <si>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</si>
  <si>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</si>
  <si>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</si>
  <si>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</si>
  <si>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</si>
  <si>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</si>
  <si>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</si>
  <si>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</si>
  <si>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</si>
  <si>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</si>
  <si>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</si>
  <si>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</si>
  <si>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</si>
  <si>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</si>
  <si>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</si>
  <si>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</si>
  <si>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</si>
  <si>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</si>
  <si>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</si>
  <si>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</si>
  <si>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</si>
  <si>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</si>
  <si>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</si>
  <si>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</si>
  <si>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</si>
  <si>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</si>
  <si>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</si>
  <si>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</si>
  <si>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</si>
  <si>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</si>
  <si>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</si>
  <si>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</si>
  <si>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</si>
  <si>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</si>
  <si>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</si>
  <si>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</si>
  <si>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</si>
  <si>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</si>
  <si>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</si>
  <si>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</si>
  <si>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</si>
  <si>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</si>
  <si>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</si>
  <si>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</si>
  <si>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</si>
  <si>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</si>
  <si>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</si>
  <si>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</si>
  <si>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</si>
  <si>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</si>
  <si>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</si>
  <si>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</si>
  <si>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</si>
  <si>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</si>
  <si>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</si>
  <si>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</si>
  <si>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</si>
  <si>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</si>
  <si>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</si>
  <si>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</si>
  <si>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</si>
  <si>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</si>
  <si>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</si>
  <si>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</si>
  <si>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</si>
  <si>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</si>
  <si>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</si>
  <si>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</si>
  <si>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</si>
  <si>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</si>
  <si>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</si>
  <si>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</si>
  <si>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</si>
  <si>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</si>
  <si>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</si>
  <si>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</si>
  <si>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</si>
  <si>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</si>
  <si>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</si>
  <si>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</si>
  <si>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</si>
  <si>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</si>
  <si>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</si>
  <si>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</si>
  <si>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</si>
  <si>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</si>
  <si>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</si>
  <si>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</si>
  <si>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</si>
  <si>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</si>
  <si>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</si>
  <si>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</si>
  <si>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</si>
  <si>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</si>
  <si>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</si>
  <si>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</si>
  <si>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</si>
  <si>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</si>
  <si>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</si>
  <si>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</si>
  <si>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</si>
  <si>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</si>
  <si>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</si>
  <si>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</si>
  <si>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</si>
  <si>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</si>
  <si>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</si>
  <si>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</si>
  <si>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</si>
  <si>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</si>
  <si>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</si>
  <si>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</si>
  <si>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</si>
  <si>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</si>
  <si>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</si>
  <si>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</si>
  <si>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</si>
  <si>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</si>
  <si>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</si>
  <si>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</si>
  <si>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</si>
  <si>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</si>
  <si>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</si>
  <si>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</si>
  <si>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</si>
  <si>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</si>
  <si>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</si>
  <si>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</si>
  <si>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</si>
  <si>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</si>
  <si>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</si>
  <si>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</si>
  <si>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</si>
  <si>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</si>
  <si>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</si>
  <si>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</si>
  <si>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</si>
  <si>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</si>
  <si>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</si>
  <si>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</si>
  <si>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</si>
  <si>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</si>
  <si>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</si>
  <si>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</si>
  <si>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</si>
  <si>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</si>
  <si>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</si>
  <si>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</si>
  <si>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</si>
  <si>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</si>
  <si>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</si>
  <si>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</si>
  <si>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</si>
  <si>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</si>
  <si>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</si>
  <si>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</si>
  <si>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</si>
  <si>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</si>
  <si>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</si>
  <si>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</si>
  <si>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</si>
  <si>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</si>
  <si>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</si>
  <si>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</si>
  <si>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</si>
  <si>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</si>
  <si>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</si>
  <si>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</si>
  <si>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</si>
  <si>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</si>
  <si>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</si>
  <si>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</si>
  <si>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</si>
  <si>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</si>
  <si>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</si>
  <si>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</si>
  <si>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</si>
  <si>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</si>
  <si>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</si>
  <si>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</si>
  <si>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</si>
  <si>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</si>
  <si>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</si>
  <si>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</si>
  <si>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</si>
  <si>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</si>
  <si>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</si>
  <si>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</si>
  <si>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</si>
  <si>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</si>
  <si>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</si>
  <si>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</si>
  <si>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</si>
  <si>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</si>
  <si>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</si>
  <si>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</si>
  <si>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</si>
  <si>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</si>
  <si>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</si>
  <si>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</si>
  <si>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</si>
  <si>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</si>
  <si>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</si>
  <si>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</si>
  <si>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</si>
  <si>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</si>
  <si>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</si>
  <si>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</si>
  <si>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</si>
  <si>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</si>
  <si>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</si>
  <si>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</si>
  <si>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</si>
  <si>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</si>
  <si>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</si>
  <si>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</si>
  <si>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</si>
  <si>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</si>
  <si>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</si>
  <si>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</si>
  <si>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</si>
  <si>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</si>
  <si>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</si>
  <si>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</si>
  <si>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</si>
  <si>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</si>
  <si>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</si>
  <si>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</si>
  <si>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</si>
  <si>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</si>
  <si>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</si>
  <si>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</si>
  <si>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</si>
  <si>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</si>
  <si>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</si>
  <si>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</si>
  <si>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</si>
  <si>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</si>
  <si>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</si>
  <si>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</si>
  <si>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</si>
  <si>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</si>
  <si>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</si>
  <si>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</si>
  <si>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</si>
  <si>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</si>
  <si>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</si>
  <si>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</si>
  <si>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</si>
  <si>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</si>
  <si>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</si>
  <si>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</si>
  <si>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</si>
  <si>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</si>
  <si>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</si>
  <si>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</si>
  <si>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</si>
  <si>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</si>
  <si>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</si>
  <si>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</si>
  <si>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</si>
  <si>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</si>
  <si>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</si>
  <si>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</si>
  <si>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</si>
  <si>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</si>
  <si>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</si>
  <si>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</si>
  <si>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</si>
  <si>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</si>
  <si>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</si>
  <si>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</si>
  <si>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</si>
  <si>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</si>
  <si>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</si>
  <si>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</si>
  <si>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</si>
  <si>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</si>
  <si>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</si>
  <si>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</si>
  <si>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</si>
  <si>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</si>
  <si>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</si>
  <si>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</si>
  <si>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</si>
  <si>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</si>
  <si>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</si>
  <si>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</si>
  <si>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</si>
  <si>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</si>
  <si>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</si>
  <si>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</si>
  <si>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</si>
  <si>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</si>
  <si>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</si>
  <si>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</si>
  <si>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</si>
  <si>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</si>
  <si>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</si>
  <si>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</si>
  <si>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</si>
  <si>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</si>
  <si>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</si>
  <si>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</si>
  <si>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</si>
  <si>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</si>
  <si>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</si>
  <si>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</si>
  <si>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</si>
  <si>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</si>
  <si>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</si>
  <si>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</si>
  <si>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</si>
  <si>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</si>
  <si>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</si>
  <si>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</si>
  <si>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</si>
  <si>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</si>
  <si>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</si>
  <si>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</si>
  <si>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</si>
  <si>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</si>
  <si>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</si>
  <si>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</si>
  <si>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</si>
  <si>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</si>
  <si>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</si>
  <si>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</si>
  <si>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</si>
  <si>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</si>
  <si>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</si>
  <si>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</si>
  <si>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</si>
  <si>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</si>
  <si>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</si>
  <si>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</si>
  <si>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</si>
  <si>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</si>
  <si>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</si>
  <si>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</si>
  <si>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</si>
  <si>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</si>
  <si>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</si>
  <si>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</si>
  <si>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</si>
  <si>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</si>
  <si>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</si>
  <si>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</si>
  <si>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</si>
  <si>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</si>
  <si>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</si>
  <si>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</si>
  <si>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</si>
  <si>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</si>
  <si>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</si>
  <si>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</si>
  <si>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</si>
  <si>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</si>
  <si>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</si>
  <si>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</si>
  <si>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</si>
  <si>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</si>
  <si>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</si>
  <si>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</si>
  <si>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</si>
  <si>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</si>
  <si>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</si>
  <si>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</si>
  <si>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</si>
  <si>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</si>
  <si>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</si>
  <si>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</si>
  <si>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</si>
  <si>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</si>
  <si>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</si>
  <si>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</si>
  <si>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</si>
  <si>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</si>
  <si>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</si>
  <si>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</si>
  <si>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</si>
  <si>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</si>
  <si>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</si>
  <si>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</si>
  <si>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</si>
  <si>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</si>
  <si>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</si>
  <si>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</si>
  <si>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</si>
  <si>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</si>
  <si>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</si>
  <si>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</si>
  <si>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</si>
  <si>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</si>
  <si>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</si>
  <si>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</si>
  <si>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</si>
  <si>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</si>
  <si>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</si>
  <si>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</si>
  <si>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</si>
  <si>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</si>
  <si>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</si>
  <si>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</si>
  <si>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</si>
  <si>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</si>
  <si>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</si>
  <si>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</si>
  <si>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</si>
  <si>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</si>
  <si>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</si>
  <si>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</si>
  <si>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</si>
  <si>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</si>
  <si>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</si>
  <si>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</si>
  <si>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</si>
  <si>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</si>
  <si>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</si>
  <si>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</si>
  <si>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</si>
  <si>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</si>
  <si>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</si>
  <si>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</si>
  <si>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</si>
  <si>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</si>
  <si>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</si>
  <si>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</si>
  <si>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</si>
  <si>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</si>
  <si>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</si>
  <si>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</si>
  <si>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</si>
  <si>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</si>
  <si>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</si>
  <si>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</si>
  <si>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</si>
  <si>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</si>
  <si>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</si>
  <si>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</si>
  <si>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</si>
  <si>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</si>
  <si>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</si>
  <si>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</si>
  <si>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</si>
  <si>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</si>
  <si>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</si>
  <si>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</si>
  <si>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</si>
  <si>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</si>
  <si>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</si>
  <si>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</si>
  <si>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</si>
  <si>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</si>
  <si>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</si>
  <si>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</si>
  <si>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</si>
  <si>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</si>
  <si>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</si>
  <si>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</si>
  <si>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</si>
  <si>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</si>
  <si>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</si>
  <si>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</si>
  <si>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</si>
  <si>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</si>
  <si>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</si>
  <si>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</si>
  <si>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</si>
  <si>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</si>
  <si>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</si>
  <si>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</si>
  <si>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</si>
  <si>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</si>
  <si>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</si>
  <si>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</si>
  <si>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</si>
  <si>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</si>
  <si>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</si>
  <si>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</si>
  <si>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</si>
  <si>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</si>
  <si>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</si>
  <si>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</si>
  <si>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</si>
  <si>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</si>
  <si>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</si>
  <si>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</si>
  <si>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</si>
  <si>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</si>
  <si>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</si>
  <si>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</si>
  <si>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</si>
  <si>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</si>
  <si>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</si>
  <si>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</si>
  <si>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</si>
  <si>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</si>
  <si>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</si>
  <si>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</si>
  <si>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</si>
  <si>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</si>
  <si>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</si>
  <si>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</si>
  <si>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</si>
  <si>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</si>
  <si>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</si>
  <si>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</si>
  <si>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</si>
  <si>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</si>
  <si>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</si>
  <si>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</si>
  <si>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</si>
  <si>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</si>
  <si>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</si>
  <si>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</si>
  <si>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</si>
  <si>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</si>
  <si>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</si>
  <si>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</si>
  <si>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</si>
  <si>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</si>
  <si>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</si>
  <si>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</si>
  <si>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</si>
  <si>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</si>
  <si>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</si>
  <si>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</si>
  <si>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</si>
  <si>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</si>
  <si>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</si>
  <si>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</si>
  <si>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</si>
  <si>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</si>
  <si>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</si>
  <si>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</si>
  <si>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</si>
  <si>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</si>
  <si>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</si>
  <si>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</si>
  <si>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</si>
  <si>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</si>
  <si>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</si>
  <si>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</si>
  <si>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</si>
  <si>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</si>
  <si>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</si>
  <si>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</si>
  <si>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</si>
  <si>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</si>
  <si>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</si>
  <si>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</si>
  <si>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</si>
  <si>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</si>
  <si>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</si>
  <si>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</si>
  <si>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</si>
  <si>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</si>
  <si>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</si>
  <si>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</si>
  <si>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</si>
  <si>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</si>
  <si>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</si>
  <si>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</si>
  <si>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</si>
  <si>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</si>
  <si>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</si>
  <si>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</si>
  <si>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</si>
  <si>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</si>
  <si>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</si>
  <si>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</si>
  <si>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</si>
  <si>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</si>
  <si>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</si>
  <si>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</si>
  <si>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</si>
  <si>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</si>
  <si>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</si>
  <si>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</si>
  <si>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</si>
  <si>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</si>
  <si>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</si>
  <si>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</si>
  <si>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</si>
  <si>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</si>
  <si>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</si>
  <si>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</si>
  <si>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</si>
  <si>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</si>
  <si>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</si>
  <si>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</si>
  <si>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</si>
  <si>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</si>
  <si>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</si>
  <si>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</si>
  <si>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</si>
  <si>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</si>
  <si>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</si>
  <si>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</si>
  <si>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</si>
  <si>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</si>
  <si>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</si>
  <si>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</si>
  <si>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</si>
  <si>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</si>
  <si>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</si>
  <si>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</si>
  <si>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</si>
  <si>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</si>
  <si>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</si>
  <si>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</si>
  <si>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</si>
  <si>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</si>
  <si>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</si>
  <si>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</si>
  <si>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</si>
  <si>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</si>
  <si>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</si>
  <si>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</si>
  <si>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</si>
  <si>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</si>
  <si>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</si>
  <si>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</si>
  <si>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</si>
  <si>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</si>
  <si>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</si>
  <si>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</si>
  <si>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</si>
  <si>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</si>
  <si>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</si>
  <si>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</si>
  <si>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</si>
  <si>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</si>
  <si>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</si>
  <si>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</si>
  <si>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</si>
  <si>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</si>
  <si>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</si>
  <si>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</si>
  <si>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</si>
  <si>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</si>
  <si>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</si>
  <si>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</si>
  <si>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</si>
  <si>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</si>
  <si>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</si>
  <si>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</si>
  <si>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</si>
  <si>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</si>
  <si>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</si>
  <si>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</si>
  <si>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</si>
  <si>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</si>
  <si>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</si>
  <si>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</si>
  <si>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</si>
  <si>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</si>
  <si>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</si>
  <si>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</si>
  <si>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</si>
  <si>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</si>
  <si>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</si>
  <si>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</si>
  <si>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</si>
  <si>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</si>
  <si>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</si>
  <si>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</si>
  <si>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</si>
  <si>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</si>
  <si>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</si>
  <si>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</si>
  <si>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</si>
  <si>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</si>
  <si>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</si>
  <si>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</si>
  <si>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</si>
  <si>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</si>
  <si>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</si>
  <si>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</si>
  <si>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</si>
  <si>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</si>
  <si>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</si>
  <si>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</si>
  <si>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</si>
  <si>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</si>
  <si>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</si>
  <si>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</si>
  <si>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</si>
  <si>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</si>
  <si>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</si>
  <si>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</si>
  <si>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</si>
  <si>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</si>
  <si>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</si>
  <si>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</si>
  <si>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</si>
  <si>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</si>
  <si>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</si>
  <si>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</si>
  <si>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</si>
  <si>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</si>
  <si>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</si>
  <si>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</si>
  <si>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</si>
  <si>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</si>
  <si>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</si>
  <si>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</si>
  <si>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</si>
  <si>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</si>
  <si>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</si>
  <si>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</si>
  <si>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</si>
  <si>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</si>
  <si>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</si>
  <si>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</si>
  <si>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</si>
  <si>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</si>
  <si>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</si>
  <si>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</si>
  <si>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</si>
  <si>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</si>
  <si>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</si>
  <si>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</si>
  <si>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</si>
  <si>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</si>
  <si>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</si>
  <si>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</si>
  <si>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</si>
  <si>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</si>
  <si>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</si>
  <si>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</si>
  <si>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</si>
  <si>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</si>
  <si>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</si>
  <si>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</si>
  <si>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</si>
  <si>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</si>
  <si>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</si>
  <si>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</si>
  <si>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</si>
  <si>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</si>
  <si>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</si>
  <si>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</si>
  <si>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</si>
  <si>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</si>
  <si>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</si>
  <si>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</si>
  <si>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</si>
  <si>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</si>
  <si>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</si>
  <si>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</si>
  <si>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</si>
  <si>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</si>
  <si>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</si>
  <si>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</si>
  <si>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</si>
  <si>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</si>
  <si>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</si>
  <si>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</si>
  <si>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</si>
  <si>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</si>
  <si>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</si>
  <si>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</si>
  <si>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</si>
  <si>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</si>
  <si>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</si>
  <si>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</si>
  <si>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</si>
  <si>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</si>
  <si>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</si>
  <si>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</si>
  <si>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</si>
  <si>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</si>
  <si>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</si>
  <si>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</si>
  <si>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</si>
  <si>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</si>
  <si>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</si>
  <si>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</si>
  <si>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</si>
  <si>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</si>
  <si>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</si>
  <si>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</si>
  <si>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</si>
  <si>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</si>
  <si>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</si>
  <si>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</si>
  <si>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</si>
  <si>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</si>
  <si>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</si>
  <si>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</si>
  <si>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</si>
  <si>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</si>
  <si>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</si>
  <si>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</si>
  <si>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</si>
  <si>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</si>
  <si>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</si>
  <si>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</si>
  <si>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</si>
  <si>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</si>
  <si>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</si>
  <si>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</si>
  <si>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</si>
  <si>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</si>
  <si>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</si>
  <si>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</si>
  <si>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</si>
  <si>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</si>
  <si>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</si>
  <si>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</si>
  <si>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</si>
  <si>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</si>
  <si>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</si>
  <si>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</si>
  <si>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</si>
  <si>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</si>
  <si>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</si>
  <si>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</si>
  <si>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</si>
  <si>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</si>
  <si>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</si>
  <si>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</si>
  <si>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</si>
  <si>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</si>
  <si>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</si>
  <si>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</si>
  <si>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</si>
  <si>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</si>
  <si>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</si>
  <si>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</si>
  <si>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</si>
  <si>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</si>
  <si>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</si>
  <si>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</si>
  <si>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</si>
  <si>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</si>
  <si>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</si>
  <si>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</si>
  <si>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</si>
  <si>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</si>
  <si>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</si>
  <si>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</si>
  <si>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</si>
  <si>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</si>
  <si>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</si>
  <si>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</si>
  <si>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</si>
  <si>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</si>
  <si>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</si>
  <si>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</si>
  <si>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</si>
  <si>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</si>
  <si>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</si>
  <si>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</si>
  <si>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</si>
  <si>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</si>
  <si>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</si>
  <si>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</si>
  <si>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</si>
  <si>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</si>
  <si>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</si>
  <si>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</si>
  <si>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</si>
  <si>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</si>
  <si>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</si>
  <si>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</si>
  <si>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</si>
  <si>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</si>
  <si>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</si>
  <si>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</si>
  <si>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</si>
  <si>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</si>
  <si>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</si>
  <si>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</si>
  <si>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</si>
  <si>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</si>
  <si>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</si>
  <si>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</si>
  <si>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</si>
  <si>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</si>
  <si>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</si>
  <si>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</si>
  <si>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</si>
  <si>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</si>
  <si>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</si>
  <si>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</si>
  <si>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</si>
  <si>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</si>
  <si>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</si>
  <si>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</si>
  <si>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</si>
  <si>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</si>
  <si>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</si>
  <si>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</si>
  <si>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</si>
  <si>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</si>
  <si>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</si>
  <si>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</si>
  <si>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</si>
  <si>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</si>
  <si>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</si>
  <si>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</si>
  <si>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</si>
  <si>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</si>
  <si>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</si>
  <si>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</si>
  <si>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</si>
  <si>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</si>
  <si>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</si>
  <si>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</si>
  <si>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</si>
  <si>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</si>
  <si>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</si>
  <si>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</si>
  <si>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</si>
  <si>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</si>
  <si>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</si>
  <si>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</si>
  <si>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</si>
  <si>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</si>
  <si>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</si>
  <si>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</si>
  <si>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</si>
  <si>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</si>
  <si>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</si>
  <si>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</si>
  <si>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</si>
  <si>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</si>
  <si>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</si>
  <si>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</si>
  <si>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</si>
  <si>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</si>
  <si>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</si>
  <si>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</si>
  <si>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</si>
  <si>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</si>
  <si>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</si>
  <si>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</si>
  <si>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</si>
  <si>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</si>
  <si>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</si>
  <si>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</si>
  <si>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</si>
  <si>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</si>
  <si>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</si>
  <si>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</si>
  <si>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</si>
  <si>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</si>
  <si>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</si>
  <si>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</si>
  <si>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</si>
  <si>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</si>
  <si>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</si>
  <si>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</si>
  <si>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</si>
  <si>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</si>
  <si>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</si>
  <si>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</si>
  <si>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</si>
  <si>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</si>
  <si>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</si>
  <si>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</si>
  <si>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</si>
  <si>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</si>
  <si>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</si>
  <si>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</si>
  <si>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</si>
  <si>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</si>
  <si>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</si>
  <si>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</si>
  <si>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</si>
  <si>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</si>
  <si>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</si>
  <si>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</si>
  <si>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</si>
  <si>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</si>
  <si>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</si>
  <si>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</si>
  <si>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</si>
  <si>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</si>
  <si>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</si>
  <si>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</si>
  <si>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</si>
  <si>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</si>
  <si>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</si>
  <si>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</si>
  <si>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</si>
  <si>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</si>
  <si>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</si>
  <si>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</si>
  <si>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</si>
  <si>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</si>
  <si>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</si>
  <si>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</si>
  <si>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</si>
  <si>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</si>
  <si>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</si>
  <si>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</si>
  <si>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</si>
  <si>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</si>
  <si>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</si>
  <si>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</si>
  <si>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</si>
  <si>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</si>
  <si>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</si>
  <si>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</si>
  <si>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</si>
  <si>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</si>
  <si>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</si>
  <si>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</si>
  <si>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</si>
  <si>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</si>
  <si>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</si>
  <si>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</si>
  <si>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</si>
  <si>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</si>
  <si>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</si>
  <si>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</si>
  <si>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</si>
  <si>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</si>
  <si>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</si>
  <si>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</si>
  <si>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</si>
  <si>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</si>
  <si>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</si>
  <si>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</si>
  <si>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</si>
  <si>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</si>
  <si>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</si>
  <si>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</si>
  <si>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</si>
  <si>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</si>
  <si>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</si>
  <si>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</si>
  <si>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</si>
  <si>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</si>
  <si>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</si>
  <si>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</si>
  <si>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</si>
  <si>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</si>
  <si>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</si>
  <si>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</si>
  <si>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</si>
  <si>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</si>
  <si>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</si>
  <si>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</si>
  <si>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</si>
  <si>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</si>
  <si>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</si>
  <si>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</si>
  <si>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</si>
  <si>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</si>
  <si>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</si>
  <si>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</si>
  <si>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</si>
  <si>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</si>
  <si>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</si>
  <si>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</si>
  <si>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</si>
  <si>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</si>
  <si>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</si>
  <si>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</si>
  <si>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</si>
  <si>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</si>
  <si>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</si>
  <si>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</si>
  <si>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</si>
  <si>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</si>
  <si>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</si>
  <si>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</si>
  <si>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</si>
  <si>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</si>
  <si>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</si>
  <si>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</si>
  <si>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</si>
  <si>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</si>
  <si>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</si>
  <si>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</si>
  <si>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</si>
  <si>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</si>
  <si>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</si>
  <si>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</si>
  <si>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</si>
  <si>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</si>
  <si>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</si>
  <si>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</si>
  <si>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</si>
  <si>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</si>
  <si>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</si>
  <si>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</si>
  <si>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</si>
  <si>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</si>
  <si>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</si>
  <si>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</si>
  <si>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</si>
  <si>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</si>
  <si>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</si>
  <si>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</si>
  <si>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</si>
  <si>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</si>
  <si>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</si>
  <si>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</si>
  <si>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</si>
  <si>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</si>
  <si>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</si>
  <si>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</si>
  <si>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</si>
  <si>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</si>
  <si>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</si>
  <si>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</si>
  <si>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</si>
  <si>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</si>
  <si>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</si>
  <si>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</si>
  <si>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</si>
  <si>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</si>
  <si>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</si>
  <si>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</si>
  <si>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</si>
  <si>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</si>
  <si>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</si>
  <si>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</si>
  <si>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</si>
  <si>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</si>
  <si>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</si>
  <si>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</si>
  <si>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</si>
  <si>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</si>
  <si>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</si>
  <si>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</si>
  <si>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</si>
  <si>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</si>
  <si>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</si>
  <si>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</si>
  <si>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</si>
  <si>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</si>
  <si>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</si>
  <si>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</si>
  <si>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</si>
  <si>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</si>
  <si>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</si>
  <si>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</si>
  <si>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</si>
  <si>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</si>
  <si>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</si>
  <si>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</si>
  <si>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</si>
  <si>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</si>
  <si>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</si>
  <si>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</si>
  <si>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</si>
  <si>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</si>
  <si>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</si>
  <si>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</si>
  <si>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</si>
  <si>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</si>
  <si>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</si>
  <si>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</si>
  <si>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</si>
  <si>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</si>
  <si>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</si>
  <si>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</si>
  <si>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</si>
  <si>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</si>
  <si>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</si>
  <si>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</si>
  <si>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</si>
  <si>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</si>
  <si>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</si>
  <si>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</si>
  <si>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</si>
  <si>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</si>
  <si>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</si>
  <si>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</si>
  <si>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</si>
  <si>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</si>
  <si>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</si>
  <si>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</si>
  <si>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</si>
  <si>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</si>
  <si>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</si>
  <si>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</si>
  <si>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</si>
  <si>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</si>
  <si>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</si>
  <si>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</si>
  <si>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</si>
  <si>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</si>
  <si>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</si>
  <si>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</si>
  <si>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</si>
  <si>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</si>
  <si>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</si>
  <si>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</si>
  <si>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</si>
  <si>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</si>
  <si>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</si>
  <si>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</si>
  <si>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</si>
  <si>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</si>
  <si>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</si>
  <si>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</si>
  <si>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</si>
  <si>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</si>
  <si>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</si>
  <si>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</si>
  <si>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</si>
  <si>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</si>
  <si>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</si>
  <si>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</si>
  <si>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</si>
  <si>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</si>
  <si>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</si>
  <si>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</si>
  <si>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</si>
  <si>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</si>
  <si>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</si>
  <si>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</si>
  <si>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</si>
  <si>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</si>
  <si>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</si>
  <si>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</si>
  <si>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</si>
  <si>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</si>
  <si>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</si>
  <si>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</si>
  <si>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</si>
  <si>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</si>
  <si>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</si>
  <si>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</si>
  <si>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</si>
  <si>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</si>
  <si>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</si>
  <si>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</si>
  <si>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</si>
  <si>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</si>
  <si>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</si>
  <si>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</si>
  <si>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</si>
  <si>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</si>
  <si>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</si>
  <si>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</si>
  <si>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</si>
  <si>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</si>
  <si>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</si>
  <si>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</si>
  <si>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</si>
  <si>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</si>
  <si>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</si>
  <si>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</si>
  <si>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</si>
  <si>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</si>
  <si>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</si>
  <si>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</si>
  <si>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</si>
  <si>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</si>
  <si>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</si>
  <si>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</si>
  <si>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</si>
  <si>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</si>
  <si>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</si>
  <si>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</si>
  <si>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</si>
  <si>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</si>
  <si>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</si>
  <si>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</si>
  <si>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</si>
  <si>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</si>
  <si>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</si>
  <si>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</si>
  <si>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</si>
  <si>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</si>
  <si>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</si>
  <si>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</si>
  <si>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</si>
  <si>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</si>
  <si>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</si>
  <si>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</si>
  <si>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</si>
  <si>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</si>
  <si>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</si>
  <si>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</si>
  <si>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</si>
  <si>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</si>
  <si>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</si>
  <si>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</si>
  <si>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</si>
  <si>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</si>
  <si>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</si>
  <si>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</si>
  <si>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</si>
  <si>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</si>
  <si>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</si>
  <si>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</si>
  <si>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</si>
  <si>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</si>
  <si>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</si>
  <si>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</si>
  <si>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</si>
  <si>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</si>
  <si>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</si>
  <si>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</si>
  <si>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</si>
  <si>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</si>
  <si>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</si>
  <si>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</si>
  <si>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</si>
  <si>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</si>
  <si>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</si>
  <si>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</si>
  <si>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</si>
  <si>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</si>
  <si>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</si>
  <si>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</si>
  <si>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</si>
  <si>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</si>
  <si>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</si>
  <si>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</si>
  <si>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</si>
  <si>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</si>
  <si>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</si>
  <si>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</si>
  <si>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</si>
  <si>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</si>
  <si>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</si>
  <si>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</si>
  <si>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</si>
  <si>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</si>
  <si>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</si>
  <si>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</si>
  <si>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</si>
  <si>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</si>
  <si>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</si>
  <si>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</si>
  <si>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</si>
  <si>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</si>
  <si>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</si>
  <si>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</si>
  <si>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</si>
  <si>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</si>
  <si>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</si>
  <si>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</si>
  <si>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</si>
  <si>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</si>
  <si>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</si>
  <si>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</si>
  <si>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</si>
  <si>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</si>
  <si>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</si>
  <si>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</si>
  <si>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</si>
  <si>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</si>
  <si>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</si>
  <si>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</si>
  <si>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</si>
  <si>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</si>
  <si>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</si>
  <si>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</si>
  <si>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</si>
  <si>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</si>
  <si>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</si>
  <si>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</si>
  <si>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</si>
  <si>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</si>
  <si>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</si>
  <si>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</si>
  <si>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</si>
  <si>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</si>
  <si>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</si>
  <si>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</si>
  <si>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</si>
  <si>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</si>
  <si>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</si>
  <si>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</si>
  <si>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</si>
  <si>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</si>
  <si>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</si>
  <si>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</si>
  <si>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</si>
  <si>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</si>
  <si>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</si>
  <si>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</si>
  <si>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</si>
  <si>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</si>
  <si>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</si>
  <si>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</si>
  <si>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</si>
  <si>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</si>
  <si>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</si>
  <si>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</si>
  <si>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</si>
  <si>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</si>
  <si>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</si>
  <si>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</si>
  <si>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</si>
  <si>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</si>
  <si>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</si>
  <si>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</si>
  <si>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</si>
  <si>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</si>
  <si>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</si>
  <si>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</si>
  <si>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</si>
  <si>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</si>
  <si>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</si>
  <si>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</si>
  <si>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</si>
  <si>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</si>
  <si>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</si>
  <si>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</si>
  <si>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</si>
  <si>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</si>
  <si>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</si>
  <si>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</si>
  <si>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</si>
  <si>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</si>
  <si>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</si>
  <si>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</si>
  <si>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</si>
  <si>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</si>
  <si>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</si>
  <si>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</si>
  <si>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</si>
  <si>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</si>
  <si>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</si>
  <si>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</si>
  <si>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</si>
  <si>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</si>
  <si>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</si>
  <si>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</si>
  <si>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</si>
  <si>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</si>
  <si>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</si>
  <si>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</si>
  <si>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</si>
  <si>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</si>
  <si>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</si>
  <si>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</si>
  <si>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</si>
  <si>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</si>
  <si>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</si>
  <si>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</si>
  <si>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</si>
  <si>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</si>
  <si>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</si>
  <si>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</si>
  <si>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</si>
  <si>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</si>
  <si>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</si>
  <si>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</si>
  <si>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</si>
  <si>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</si>
  <si>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</si>
  <si>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</si>
  <si>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</si>
  <si>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</si>
  <si>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</si>
  <si>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</si>
  <si>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</si>
  <si>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</si>
  <si>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</si>
  <si>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</si>
  <si>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</si>
  <si>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</si>
  <si>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</si>
  <si>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</si>
  <si>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</si>
  <si>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</si>
  <si>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</si>
  <si>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</si>
  <si>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</si>
  <si>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</si>
  <si>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</si>
  <si>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</si>
  <si>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</si>
  <si>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</si>
  <si>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</si>
  <si>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</si>
  <si>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</si>
  <si>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</si>
  <si>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</si>
  <si>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</si>
  <si>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</si>
  <si>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</si>
  <si>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</si>
  <si>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</si>
  <si>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</si>
  <si>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</si>
  <si>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</si>
  <si>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</si>
  <si>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</si>
  <si>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</si>
  <si>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</si>
  <si>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</si>
  <si>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</si>
  <si>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</si>
  <si>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</si>
  <si>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</si>
  <si>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</si>
  <si>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</si>
  <si>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</si>
  <si>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</si>
  <si>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</si>
  <si>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</si>
  <si>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</si>
  <si>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</si>
  <si>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</si>
  <si>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</si>
  <si>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</si>
  <si>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</si>
  <si>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</si>
  <si>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</si>
  <si>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</si>
  <si>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</si>
  <si>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</si>
  <si>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</si>
  <si>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</si>
  <si>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</si>
  <si>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</si>
  <si>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</si>
  <si>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</si>
  <si>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</si>
  <si>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</si>
  <si>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</si>
  <si>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</si>
  <si>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</si>
  <si>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</si>
  <si>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</si>
  <si>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</si>
  <si>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</si>
  <si>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</si>
  <si>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</si>
  <si>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</si>
  <si>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</si>
  <si>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</si>
  <si>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</si>
  <si>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</si>
  <si>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</si>
  <si>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</si>
  <si>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</si>
  <si>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</si>
  <si>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</si>
  <si>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</si>
  <si>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</si>
  <si>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</si>
  <si>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</si>
  <si>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</si>
  <si>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</si>
  <si>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</si>
  <si>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</si>
  <si>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</si>
  <si>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</si>
  <si>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</si>
  <si>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</si>
  <si>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</si>
  <si>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</si>
  <si>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</si>
  <si>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</si>
  <si>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</si>
  <si>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</si>
  <si>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</si>
  <si>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</si>
  <si>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</si>
  <si>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</si>
  <si>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</si>
  <si>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</si>
  <si>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</si>
  <si>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</si>
  <si>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</si>
  <si>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</si>
  <si>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</si>
  <si>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</si>
  <si>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</si>
  <si>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</si>
  <si>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</si>
  <si>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</si>
  <si>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</si>
  <si>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</si>
  <si>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</si>
  <si>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</si>
  <si>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</si>
  <si>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</si>
  <si>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</si>
  <si>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</si>
  <si>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</si>
  <si>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</si>
  <si>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</si>
  <si>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</si>
  <si>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</si>
  <si>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</si>
  <si>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</si>
  <si>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</si>
  <si>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</si>
  <si>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</si>
  <si>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</si>
  <si>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</si>
  <si>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</si>
  <si>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</si>
  <si>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</si>
  <si>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</si>
  <si>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</si>
  <si>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</si>
  <si>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</si>
  <si>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</si>
  <si>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</si>
  <si>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</si>
  <si>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</si>
  <si>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</si>
  <si>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</si>
  <si>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</si>
  <si>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</si>
  <si>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</si>
  <si>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</si>
  <si>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</si>
  <si>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</si>
  <si>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</si>
  <si>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</si>
  <si>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</si>
  <si>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</si>
  <si>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</si>
  <si>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</si>
  <si>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</si>
  <si>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</si>
  <si>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</si>
  <si>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</si>
  <si>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</si>
  <si>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</si>
  <si>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</si>
  <si>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</si>
  <si>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</si>
  <si>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</si>
  <si>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</si>
  <si>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</si>
  <si>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</si>
  <si>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</si>
  <si>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</si>
  <si>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</si>
  <si>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</si>
  <si>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</si>
  <si>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</si>
  <si>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</si>
  <si>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</si>
  <si>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</si>
  <si>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</si>
  <si>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</si>
  <si>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</si>
  <si>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</si>
  <si>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</si>
  <si>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</si>
  <si>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</si>
  <si>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</si>
  <si>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</si>
  <si>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</si>
  <si>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</si>
  <si>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</si>
  <si>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</si>
  <si>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</si>
  <si>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</si>
  <si>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</si>
  <si>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</si>
  <si>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</si>
  <si>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</si>
  <si>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</si>
  <si>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</si>
  <si>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</si>
  <si>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</si>
  <si>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</si>
  <si>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</si>
  <si>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</si>
  <si>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</si>
  <si>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</si>
  <si>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</si>
  <si>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</si>
  <si>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</si>
  <si>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</si>
  <si>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</si>
  <si>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</si>
  <si>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</si>
  <si>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</si>
  <si>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</si>
  <si>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</si>
  <si>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</si>
  <si>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</si>
  <si>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</si>
  <si>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</si>
  <si>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</si>
  <si>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</si>
  <si>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</si>
  <si>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</si>
  <si>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</si>
  <si>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</si>
  <si>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</si>
  <si>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</si>
  <si>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</si>
  <si>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</si>
  <si>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</si>
  <si>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</si>
  <si>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</si>
  <si>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</si>
  <si>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</si>
  <si>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</si>
  <si>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</si>
  <si>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</si>
  <si>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</si>
  <si>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</si>
  <si>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</si>
  <si>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</si>
  <si>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</si>
  <si>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</si>
  <si>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</si>
  <si>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</si>
  <si>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</si>
  <si>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</si>
  <si>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</si>
  <si>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</si>
  <si>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</si>
  <si>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</si>
  <si>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</si>
  <si>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</si>
  <si>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</si>
  <si>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</si>
  <si>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</si>
  <si>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</si>
  <si>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</si>
  <si>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</si>
  <si>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</si>
  <si>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</si>
  <si>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</si>
  <si>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</si>
  <si>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</si>
  <si>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</si>
  <si>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</si>
  <si>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</si>
  <si>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</si>
  <si>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</si>
  <si>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</si>
  <si>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</si>
  <si>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</si>
  <si>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</si>
  <si>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</si>
  <si>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</si>
  <si>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</si>
  <si>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</si>
  <si>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</si>
  <si>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</si>
  <si>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</si>
  <si>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</si>
  <si>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</si>
  <si>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</si>
  <si>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</si>
  <si>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</si>
  <si>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</si>
  <si>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</si>
  <si>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</si>
  <si>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</si>
  <si>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</si>
  <si>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</si>
  <si>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</si>
  <si>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</si>
  <si>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</si>
  <si>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</si>
  <si>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</si>
  <si>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</si>
  <si>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</si>
  <si>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</si>
  <si>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</si>
  <si>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</si>
  <si>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</si>
  <si>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</si>
  <si>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</si>
  <si>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</si>
  <si>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</si>
  <si>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</si>
  <si>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</si>
  <si>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</si>
  <si>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</si>
  <si>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</si>
  <si>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</si>
  <si>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</si>
  <si>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</si>
  <si>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</si>
  <si>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</si>
  <si>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</si>
  <si>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</si>
  <si>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</si>
  <si>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</si>
  <si>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</si>
  <si>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</si>
  <si>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</si>
  <si>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</si>
  <si>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</si>
  <si>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</si>
  <si>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</si>
  <si>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</si>
  <si>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</si>
  <si>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</si>
  <si>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</si>
  <si>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</si>
  <si>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</si>
  <si>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</si>
  <si>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</si>
  <si>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</si>
  <si>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</si>
  <si>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</si>
  <si>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</si>
  <si>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</si>
  <si>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</si>
  <si>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</si>
  <si>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</si>
  <si>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</si>
  <si>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</si>
  <si>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</si>
  <si>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</si>
  <si>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</si>
  <si>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</si>
  <si>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</si>
  <si>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</si>
  <si>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</si>
  <si>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</si>
  <si>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</si>
  <si>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</si>
  <si>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</si>
  <si>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</si>
  <si>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</si>
  <si>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</si>
  <si>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</si>
  <si>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</si>
  <si>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</si>
  <si>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</si>
  <si>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</si>
  <si>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</si>
  <si>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</si>
  <si>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</si>
  <si>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</si>
  <si>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</si>
  <si>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</si>
  <si>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</si>
  <si>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</si>
  <si>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</si>
  <si>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</si>
  <si>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</si>
  <si>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</si>
  <si>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</si>
  <si>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</si>
  <si>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</si>
  <si>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</si>
  <si>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</si>
  <si>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</si>
  <si>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</si>
  <si>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</si>
  <si>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</si>
  <si>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</si>
  <si>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</si>
  <si>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</si>
  <si>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</si>
  <si>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</si>
  <si>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</si>
  <si>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</si>
  <si>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</si>
  <si>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</si>
  <si>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</si>
  <si>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</si>
  <si>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</si>
  <si>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</si>
  <si>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</si>
  <si>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</si>
  <si>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</si>
  <si>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</si>
  <si>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</si>
  <si>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</si>
  <si>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</si>
  <si>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</si>
  <si>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</si>
  <si>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</si>
  <si>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</si>
  <si>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</si>
  <si>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</si>
  <si>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</si>
  <si>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</si>
  <si>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</si>
  <si>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</si>
  <si>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</si>
  <si>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</si>
  <si>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</si>
  <si>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</si>
  <si>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</si>
  <si>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</si>
  <si>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</si>
  <si>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</si>
  <si>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</si>
  <si>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</si>
  <si>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</si>
  <si>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</si>
  <si>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</si>
  <si>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</si>
  <si>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</si>
  <si>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</si>
  <si>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</si>
  <si>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</si>
  <si>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</si>
  <si>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</si>
  <si>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</si>
  <si>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</si>
  <si>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</si>
  <si>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</si>
  <si>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</si>
  <si>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</si>
  <si>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</si>
  <si>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</si>
  <si>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</si>
  <si>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</si>
  <si>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</si>
  <si>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</si>
  <si>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</si>
  <si>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</si>
  <si>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</si>
  <si>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</si>
  <si>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</si>
  <si>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</si>
  <si>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</si>
  <si>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</si>
  <si>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</si>
  <si>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</si>
  <si>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</si>
  <si>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</si>
  <si>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</si>
  <si>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</si>
  <si>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</si>
  <si>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</si>
  <si>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</si>
  <si>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</si>
  <si>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</si>
  <si>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</si>
  <si>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</si>
  <si>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</si>
  <si>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</si>
  <si>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</si>
  <si>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</si>
  <si>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</si>
  <si>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</si>
  <si>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</si>
  <si>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</si>
  <si>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</si>
  <si>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</si>
  <si>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</si>
  <si>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</si>
  <si>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</si>
  <si>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</si>
  <si>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</si>
  <si>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</si>
  <si>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</si>
  <si>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</si>
  <si>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</si>
  <si>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</si>
  <si>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</si>
  <si>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</si>
  <si>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</si>
  <si>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</si>
  <si>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</si>
  <si>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</si>
  <si>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</si>
  <si>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</si>
  <si>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</si>
  <si>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</si>
  <si>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</si>
  <si>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</si>
  <si>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</si>
  <si>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</si>
  <si>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</si>
  <si>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</si>
  <si>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</si>
  <si>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</si>
  <si>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</si>
  <si>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</si>
  <si>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</si>
  <si>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</si>
  <si>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</si>
  <si>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</si>
  <si>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</si>
  <si>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</si>
  <si>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</si>
  <si>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</si>
  <si>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</si>
  <si>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</si>
  <si>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</si>
  <si>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</si>
  <si>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</si>
  <si>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</si>
  <si>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</si>
  <si>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</si>
  <si>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</si>
  <si>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</si>
  <si>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</si>
  <si>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</si>
  <si>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</si>
  <si>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</si>
  <si>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</si>
  <si>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</si>
  <si>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</si>
  <si>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</si>
  <si>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</si>
  <si>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</si>
  <si>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</si>
  <si>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</si>
  <si>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</si>
  <si>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</si>
  <si>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</si>
  <si>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</si>
  <si>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</si>
  <si>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</si>
  <si>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</si>
  <si>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</si>
  <si>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</si>
  <si>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</si>
  <si>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</si>
  <si>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</si>
  <si>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</si>
  <si>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</si>
  <si>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</si>
  <si>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</si>
  <si>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</si>
  <si>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</si>
  <si>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</si>
  <si>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</si>
  <si>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</si>
  <si>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</si>
  <si>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</si>
  <si>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</si>
  <si>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</si>
  <si>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</si>
  <si>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</si>
  <si>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</si>
  <si>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</si>
  <si>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</si>
  <si>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</si>
  <si>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</si>
  <si>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</si>
  <si>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</si>
  <si>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</si>
  <si>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</si>
  <si>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</si>
  <si>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</si>
  <si>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</si>
  <si>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</si>
  <si>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</si>
  <si>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</si>
  <si>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</si>
  <si>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</si>
  <si>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</si>
  <si>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</si>
  <si>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</si>
  <si>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</si>
  <si>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</si>
  <si>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</si>
  <si>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</si>
  <si>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</si>
  <si>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</si>
  <si>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</si>
  <si>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</si>
  <si>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</si>
  <si>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</si>
  <si>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</si>
  <si>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</si>
  <si>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</si>
  <si>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</si>
  <si>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</si>
  <si>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</si>
  <si>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</si>
  <si>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</si>
  <si>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</si>
  <si>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</si>
  <si>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</si>
  <si>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</si>
  <si>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</si>
  <si>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</si>
  <si>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</si>
  <si>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</si>
  <si>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</si>
  <si>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</si>
  <si>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</si>
  <si>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</si>
  <si>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</si>
  <si>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</si>
  <si>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</si>
  <si>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</si>
  <si>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</si>
  <si>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</si>
  <si>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</si>
  <si>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</si>
  <si>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</si>
  <si>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</si>
  <si>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</si>
  <si>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</si>
  <si>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</si>
  <si>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</si>
  <si>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</si>
  <si>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</si>
  <si>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</si>
  <si>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</si>
  <si>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</si>
  <si>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</si>
  <si>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</si>
  <si>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</si>
  <si>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</si>
  <si>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</si>
  <si>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</si>
  <si>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</si>
  <si>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</si>
  <si>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</si>
  <si>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</si>
  <si>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</si>
  <si>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</si>
  <si>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</si>
  <si>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</si>
  <si>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</si>
  <si>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</si>
  <si>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</si>
  <si>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</si>
  <si>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</si>
  <si>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</si>
  <si>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</si>
  <si>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</si>
  <si>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</si>
  <si>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</si>
  <si>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</si>
  <si>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</si>
  <si>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</si>
  <si>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</si>
  <si>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</si>
  <si>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</si>
  <si>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</si>
  <si>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</si>
  <si>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</si>
  <si>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</si>
  <si>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</si>
  <si>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</si>
  <si>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</si>
  <si>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</si>
  <si>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</si>
  <si>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</si>
  <si>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</si>
  <si>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</si>
  <si>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</si>
  <si>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</si>
  <si>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</si>
  <si>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</si>
  <si>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</si>
  <si>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</si>
  <si>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</si>
  <si>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</si>
  <si>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</si>
  <si>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</si>
  <si>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</si>
  <si>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</si>
  <si>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</si>
  <si>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</si>
  <si>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</si>
  <si>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</si>
  <si>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</si>
  <si>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</si>
  <si>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</si>
  <si>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</si>
  <si>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</si>
  <si>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</si>
  <si>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</si>
  <si>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</si>
  <si>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</si>
  <si>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</si>
  <si>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</si>
  <si>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</si>
  <si>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</si>
  <si>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</si>
  <si>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</si>
  <si>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</si>
  <si>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</si>
  <si>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</si>
  <si>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</si>
  <si>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</si>
  <si>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</si>
  <si>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</si>
  <si>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</si>
  <si>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</si>
  <si>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</si>
  <si>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</si>
  <si>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</si>
  <si>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</si>
  <si>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</si>
  <si>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</si>
  <si>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</si>
  <si>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</si>
  <si>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</si>
  <si>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</si>
  <si>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</si>
  <si>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</si>
  <si>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</si>
  <si>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</si>
  <si>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</si>
  <si>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</si>
  <si>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</si>
  <si>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</si>
  <si>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</si>
  <si>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</si>
  <si>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</si>
  <si>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</si>
  <si>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</si>
  <si>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</si>
  <si>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</si>
  <si>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</si>
  <si>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</si>
  <si>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</si>
  <si>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</si>
  <si>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</si>
  <si>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</si>
  <si>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</si>
  <si>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</si>
  <si>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</si>
  <si>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</si>
  <si>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</si>
  <si>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</si>
  <si>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</si>
  <si>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</si>
  <si>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</si>
  <si>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</si>
  <si>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</si>
  <si>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</si>
  <si>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</si>
  <si>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</si>
  <si>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</si>
  <si>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</si>
  <si>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</si>
  <si>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</si>
  <si>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</si>
  <si>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</si>
  <si>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</si>
  <si>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</si>
  <si>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</si>
  <si>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</si>
  <si>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</si>
  <si>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</si>
  <si>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</si>
  <si>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</si>
  <si>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</si>
  <si>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</si>
  <si>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</si>
  <si>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</si>
  <si>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</si>
  <si>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</si>
  <si>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</si>
  <si>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</si>
  <si>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</si>
  <si>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</si>
  <si>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</si>
  <si>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</si>
  <si>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</si>
  <si>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</si>
  <si>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</si>
  <si>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</si>
  <si>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</si>
  <si>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</si>
  <si>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</si>
  <si>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</si>
  <si>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</si>
  <si>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</si>
  <si>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</si>
  <si>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</si>
  <si>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</si>
  <si>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</si>
  <si>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</si>
  <si>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</si>
  <si>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</si>
  <si>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</si>
  <si>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</si>
  <si>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</si>
  <si>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</si>
  <si>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</si>
  <si>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</si>
  <si>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</si>
  <si>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</si>
  <si>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</si>
  <si>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</si>
  <si>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</si>
  <si>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</si>
  <si>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</si>
  <si>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</si>
  <si>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</si>
  <si>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</si>
  <si>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</si>
  <si>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</si>
  <si>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</si>
  <si>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</si>
  <si>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</si>
  <si>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</si>
  <si>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</si>
  <si>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</si>
  <si>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</si>
  <si>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</si>
  <si>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</si>
  <si>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</si>
  <si>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</si>
  <si>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</si>
  <si>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</si>
  <si>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</si>
  <si>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</si>
  <si>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</si>
  <si>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</si>
  <si>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</si>
  <si>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</si>
  <si>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</si>
  <si>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</si>
  <si>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</si>
  <si>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</si>
  <si>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</si>
  <si>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</si>
  <si>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</si>
  <si>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</si>
  <si>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</si>
  <si>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</si>
  <si>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</si>
  <si>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</si>
  <si>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</si>
  <si>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</si>
  <si>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</si>
  <si>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</si>
  <si>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</si>
  <si>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</si>
  <si>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</si>
  <si>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</si>
  <si>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</si>
  <si>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</si>
  <si>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</si>
  <si>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</si>
  <si>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</si>
  <si>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</si>
  <si>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</si>
  <si>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</si>
  <si>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</si>
  <si>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</si>
  <si>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</si>
  <si>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</si>
  <si>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</si>
  <si>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</si>
  <si>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</si>
  <si>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</si>
  <si>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</si>
  <si>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</si>
  <si>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</si>
  <si>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</si>
  <si>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</si>
  <si>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</si>
  <si>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</si>
  <si>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</si>
  <si>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</si>
  <si>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</si>
  <si>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</si>
  <si>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</si>
  <si>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</si>
  <si>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</si>
  <si>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</si>
  <si>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</si>
  <si>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</si>
  <si>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</si>
  <si>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</si>
  <si>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</si>
  <si>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</si>
  <si>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</si>
  <si>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</si>
  <si>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</si>
  <si>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</si>
  <si>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</si>
  <si>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</si>
  <si>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</si>
  <si>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</si>
  <si>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</si>
  <si>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</si>
  <si>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</si>
  <si>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</si>
  <si>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</si>
  <si>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</si>
  <si>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</si>
  <si>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</si>
  <si>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</si>
  <si>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</si>
  <si>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</si>
  <si>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</si>
  <si>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</si>
  <si>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</si>
  <si>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</si>
  <si>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</si>
  <si>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</si>
  <si>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</si>
  <si>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</si>
  <si>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</si>
  <si>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</si>
  <si>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</si>
  <si>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</si>
  <si>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</si>
  <si>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</si>
  <si>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</si>
  <si>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</si>
  <si>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</si>
  <si>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</si>
  <si>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</si>
  <si>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</si>
  <si>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</si>
  <si>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</si>
  <si>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</si>
  <si>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</si>
  <si>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</si>
  <si>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</si>
  <si>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</si>
  <si>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</si>
  <si>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</si>
  <si>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</si>
  <si>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</si>
  <si>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</si>
  <si>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</si>
  <si>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</si>
  <si>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</si>
  <si>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</si>
  <si>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</si>
  <si>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</si>
  <si>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</si>
  <si>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</si>
  <si>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</si>
  <si>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</si>
  <si>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</si>
  <si>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</si>
  <si>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</si>
  <si>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</si>
  <si>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</si>
  <si>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</si>
  <si>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</si>
  <si>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</si>
  <si>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</si>
  <si>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</si>
  <si>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</si>
  <si>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</si>
  <si>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</si>
  <si>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</si>
  <si>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</si>
  <si>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</si>
  <si>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</si>
  <si>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</si>
  <si>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</si>
  <si>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</si>
  <si>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</si>
  <si>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</si>
  <si>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</si>
  <si>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</si>
  <si>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</si>
  <si>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</si>
  <si>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</si>
  <si>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</si>
  <si>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</si>
  <si>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</si>
  <si>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</si>
  <si>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</si>
  <si>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</si>
  <si>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</si>
  <si>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</si>
  <si>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</si>
  <si>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</si>
  <si>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</si>
  <si>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</si>
  <si>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</si>
  <si>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</si>
  <si>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</si>
  <si>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</si>
  <si>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</si>
  <si>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</si>
  <si>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</si>
  <si>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</si>
  <si>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</si>
  <si>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</si>
  <si>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</si>
  <si>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</si>
  <si>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</si>
  <si>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</si>
  <si>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</si>
  <si>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</si>
  <si>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</si>
  <si>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</si>
  <si>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</si>
  <si>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</si>
  <si>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</si>
  <si>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</si>
  <si>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</si>
  <si>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</si>
  <si>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</si>
  <si>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</si>
  <si>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</si>
  <si>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</si>
  <si>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</si>
  <si>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</si>
  <si>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</si>
  <si>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</si>
  <si>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</si>
  <si>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</si>
  <si>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</si>
  <si>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</si>
  <si>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</si>
  <si>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</si>
  <si>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</si>
  <si>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</si>
  <si>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</si>
  <si>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</si>
  <si>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</si>
  <si>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</si>
  <si>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</si>
  <si>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</si>
  <si>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</si>
  <si>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</si>
  <si>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</si>
  <si>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</si>
  <si>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</si>
  <si>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</si>
  <si>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</si>
  <si>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</si>
  <si>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</si>
  <si>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</si>
  <si>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</si>
  <si>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</si>
  <si>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</si>
  <si>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</si>
  <si>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</si>
  <si>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</si>
  <si>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</si>
  <si>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</si>
  <si>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</si>
  <si>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</si>
  <si>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</si>
  <si>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</si>
  <si>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</si>
  <si>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</si>
  <si>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</si>
  <si>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</si>
  <si>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</si>
  <si>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</si>
  <si>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</si>
  <si>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</si>
  <si>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</si>
  <si>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</si>
  <si>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</si>
  <si>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</si>
  <si>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</si>
  <si>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</si>
  <si>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</si>
  <si>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</si>
  <si>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</si>
  <si>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</si>
  <si>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</si>
  <si>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</si>
  <si>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</si>
  <si>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</si>
  <si>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</si>
  <si>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</si>
  <si>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</si>
  <si>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</si>
  <si>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</si>
  <si>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</si>
  <si>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</si>
  <si>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</si>
  <si>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</si>
  <si>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</si>
  <si>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</si>
  <si>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</si>
  <si>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</si>
  <si>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</si>
  <si>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</si>
  <si>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</si>
  <si>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</si>
  <si>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</si>
  <si>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</si>
  <si>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</si>
  <si>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</si>
  <si>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</si>
  <si>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</si>
  <si>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</si>
  <si>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</si>
  <si>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</si>
  <si>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</si>
  <si>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</si>
  <si>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</si>
  <si>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</si>
  <si>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</si>
  <si>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</si>
  <si>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</si>
  <si>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</si>
  <si>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</si>
  <si>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</si>
  <si>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</si>
  <si>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</si>
  <si>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</si>
  <si>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</si>
  <si>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</si>
  <si>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</si>
  <si>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</si>
  <si>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</si>
  <si>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</si>
  <si>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</si>
  <si>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</si>
  <si>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</si>
  <si>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</si>
  <si>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</si>
  <si>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</si>
  <si>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</si>
  <si>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</si>
  <si>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</si>
  <si>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</si>
  <si>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</si>
  <si>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</si>
  <si>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</si>
  <si>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</si>
  <si>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</si>
  <si>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</si>
  <si>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</si>
  <si>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</si>
  <si>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</si>
  <si>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</si>
  <si>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</si>
  <si>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</si>
  <si>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</si>
  <si>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</si>
  <si>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</si>
  <si>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</si>
  <si>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</si>
  <si>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</si>
  <si>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</si>
  <si>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</si>
  <si>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</si>
  <si>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</si>
  <si>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</si>
  <si>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</si>
  <si>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</si>
  <si>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</si>
  <si>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</si>
  <si>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</si>
  <si>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</si>
  <si>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</si>
  <si>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</si>
  <si>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</si>
  <si>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</si>
  <si>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</si>
  <si>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</si>
  <si>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</si>
  <si>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</si>
  <si>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</si>
  <si>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</si>
  <si>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</si>
  <si>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</si>
  <si>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</si>
  <si>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</si>
  <si>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</si>
  <si>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</si>
  <si>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</si>
  <si>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</si>
  <si>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</si>
  <si>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</si>
  <si>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</si>
  <si>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</si>
  <si>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</si>
  <si>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</si>
  <si>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</si>
  <si>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</si>
  <si>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</si>
  <si>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</si>
  <si>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</si>
  <si>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</si>
  <si>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</si>
  <si>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</si>
  <si>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</si>
  <si>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</si>
  <si>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</si>
  <si>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</si>
  <si>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</si>
  <si>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</si>
  <si>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</si>
  <si>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</si>
  <si>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</si>
  <si>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</si>
  <si>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</si>
  <si>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</si>
  <si>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</si>
  <si>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</si>
  <si>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</si>
  <si>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</si>
  <si>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</si>
  <si>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</si>
  <si>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</si>
  <si>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</si>
  <si>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</si>
  <si>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</si>
  <si>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</si>
  <si>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</si>
  <si>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</si>
  <si>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</si>
  <si>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</si>
  <si>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</si>
  <si>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</si>
  <si>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</si>
  <si>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</si>
  <si>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</si>
  <si>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</si>
  <si>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</si>
  <si>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</si>
  <si>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</si>
  <si>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</si>
  <si>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</si>
  <si>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</si>
  <si>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</si>
  <si>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</si>
  <si>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</si>
  <si>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</si>
  <si>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</si>
  <si>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</si>
  <si>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</si>
  <si>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</si>
  <si>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</si>
  <si>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</si>
  <si>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</si>
  <si>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</si>
  <si>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</si>
  <si>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</si>
  <si>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</si>
  <si>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</si>
  <si>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</si>
  <si>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</si>
  <si>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</si>
  <si>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</si>
  <si>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</si>
  <si>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</si>
  <si>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</si>
  <si>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</si>
  <si>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</si>
  <si>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</si>
  <si>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</si>
  <si>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</si>
  <si>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</si>
  <si>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</si>
  <si>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</si>
  <si>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</si>
  <si>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</si>
  <si>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</si>
  <si>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</si>
  <si>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</si>
  <si>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</si>
  <si>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</si>
  <si>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</si>
  <si>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</si>
  <si>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</si>
  <si>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</si>
  <si>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</si>
  <si>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</si>
  <si>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</si>
  <si>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</si>
  <si>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</si>
  <si>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</si>
  <si>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</si>
  <si>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</si>
  <si>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</si>
  <si>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</si>
  <si>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</si>
  <si>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</si>
  <si>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</si>
  <si>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</si>
  <si>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</si>
  <si>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</si>
  <si>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</si>
  <si>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</si>
  <si>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</si>
  <si>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</si>
  <si>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</si>
  <si>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</si>
  <si>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</si>
  <si>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</si>
  <si>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</si>
  <si>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</si>
  <si>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</si>
  <si>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</si>
  <si>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</si>
  <si>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</si>
  <si>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</si>
  <si>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</si>
  <si>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</si>
  <si>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</si>
  <si>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</si>
  <si>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</si>
  <si>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</si>
  <si>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</si>
  <si>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</si>
  <si>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</si>
  <si>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</si>
  <si>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</si>
  <si>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</si>
  <si>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</si>
  <si>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</si>
  <si>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</si>
  <si>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</si>
  <si>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</si>
  <si>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</si>
  <si>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</si>
  <si>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</si>
  <si>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</si>
  <si>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</si>
  <si>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</si>
  <si>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</si>
  <si>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</si>
  <si>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</si>
  <si>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</si>
  <si>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</si>
  <si>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</si>
  <si>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</si>
  <si>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</si>
  <si>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</si>
  <si>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</si>
  <si>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</si>
  <si>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</si>
  <si>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</si>
  <si>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</si>
  <si>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</si>
  <si>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</si>
  <si>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</si>
  <si>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</si>
  <si>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</si>
  <si>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</si>
  <si>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</si>
  <si>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</si>
  <si>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</si>
  <si>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</si>
  <si>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</si>
  <si>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</si>
  <si>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</si>
  <si>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</si>
  <si>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</si>
  <si>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</si>
  <si>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</si>
  <si>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</si>
  <si>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</si>
  <si>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</si>
  <si>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</si>
  <si>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</si>
  <si>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</si>
  <si>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</si>
  <si>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</si>
  <si>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</si>
  <si>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</si>
  <si>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</si>
  <si>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</si>
  <si>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</si>
  <si>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</si>
  <si>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</si>
  <si>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</si>
  <si>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</si>
  <si>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</si>
  <si>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</si>
  <si>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</si>
  <si>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</si>
  <si>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</si>
  <si>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</si>
  <si>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</si>
  <si>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</si>
  <si>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</si>
  <si>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</si>
  <si>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</si>
  <si>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</si>
  <si>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</si>
  <si>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</si>
  <si>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</si>
  <si>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</si>
  <si>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</si>
  <si>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</si>
  <si>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</si>
  <si>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</si>
  <si>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</si>
  <si>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</si>
  <si>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</si>
  <si>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</si>
  <si>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</si>
  <si>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</si>
  <si>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</si>
  <si>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</si>
  <si>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</si>
  <si>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</si>
  <si>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</si>
  <si>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</si>
  <si>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</si>
  <si>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</si>
  <si>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</si>
  <si>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</si>
  <si>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</si>
  <si>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</si>
  <si>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</si>
  <si>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</si>
  <si>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</si>
  <si>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</si>
  <si>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</si>
  <si>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</si>
  <si>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</si>
  <si>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</si>
  <si>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</si>
  <si>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</si>
  <si>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</si>
  <si>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</si>
  <si>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</si>
  <si>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</si>
  <si>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</si>
  <si>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</si>
  <si>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</si>
  <si>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</si>
  <si>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</si>
  <si>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</si>
  <si>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</si>
  <si>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</si>
  <si>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</si>
  <si>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</si>
  <si>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</si>
  <si>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</si>
  <si>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</si>
  <si>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</si>
  <si>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</si>
  <si>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</si>
  <si>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</si>
  <si>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</si>
  <si>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</si>
  <si>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</si>
  <si>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</si>
  <si>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</si>
  <si>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</si>
  <si>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</si>
  <si>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</si>
  <si>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</si>
  <si>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</si>
  <si>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</si>
  <si>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</si>
  <si>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</si>
  <si>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</si>
  <si>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</si>
  <si>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</si>
  <si>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</si>
  <si>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</si>
  <si>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</si>
  <si>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</si>
  <si>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</si>
  <si>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</si>
  <si>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</si>
  <si>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</si>
  <si>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</si>
  <si>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</si>
  <si>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</si>
  <si>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</si>
  <si>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</si>
  <si>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</si>
  <si>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</si>
  <si>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</si>
  <si>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</si>
  <si>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</si>
  <si>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</si>
  <si>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</si>
  <si>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</si>
  <si>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</si>
  <si>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</si>
  <si>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</si>
  <si>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</si>
  <si>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</si>
  <si>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</si>
  <si>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</si>
  <si>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</si>
  <si>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</si>
  <si>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</si>
  <si>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</si>
  <si>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</si>
  <si>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</si>
  <si>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</si>
  <si>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</si>
  <si>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</si>
  <si>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</si>
  <si>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</si>
  <si>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</si>
  <si>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</si>
  <si>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</si>
  <si>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</si>
  <si>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</si>
  <si>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</si>
  <si>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</si>
  <si>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</si>
  <si>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</si>
  <si>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</si>
  <si>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</si>
  <si>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</si>
  <si>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</si>
  <si>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</si>
  <si>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</si>
  <si>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</si>
  <si>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</si>
  <si>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</si>
  <si>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</si>
  <si>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</si>
  <si>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</si>
  <si>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</si>
  <si>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</si>
  <si>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</si>
  <si>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</si>
  <si>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</si>
  <si>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</si>
  <si>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</si>
  <si>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</si>
  <si>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</si>
  <si>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</si>
  <si>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</si>
  <si>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</si>
  <si>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</si>
  <si>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</si>
  <si>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</si>
  <si>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</si>
  <si>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</si>
  <si>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</si>
  <si>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</si>
  <si>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</si>
  <si>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</si>
  <si>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</si>
  <si>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</si>
  <si>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</si>
  <si>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</si>
  <si>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</si>
  <si>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</si>
  <si>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</si>
  <si>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</si>
  <si>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</si>
  <si>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</si>
  <si>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</si>
  <si>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</si>
  <si>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</si>
  <si>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</si>
  <si>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</si>
  <si>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</si>
  <si>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</si>
  <si>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</si>
  <si>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</si>
  <si>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</si>
  <si>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</si>
  <si>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</si>
  <si>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</si>
  <si>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</si>
  <si>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</si>
  <si>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</si>
  <si>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</si>
  <si>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</si>
  <si>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</si>
  <si>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</si>
  <si>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</si>
  <si>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</si>
  <si>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</si>
  <si>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</si>
  <si>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</si>
  <si>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</si>
  <si>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</si>
  <si>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</si>
  <si>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</si>
  <si>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</si>
  <si>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</si>
  <si>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</si>
  <si>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</si>
  <si>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</si>
  <si>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</si>
  <si>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</si>
  <si>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</si>
  <si>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</si>
  <si>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</si>
  <si>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</si>
  <si>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</si>
  <si>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</si>
  <si>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</si>
  <si>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</si>
  <si>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</si>
  <si>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</si>
  <si>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</si>
  <si>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</si>
  <si>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</si>
  <si>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</si>
  <si>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</si>
  <si>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</si>
  <si>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</si>
  <si>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</si>
  <si>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</si>
  <si>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</si>
  <si>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</si>
  <si>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</si>
  <si>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</si>
  <si>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</si>
  <si>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</si>
  <si>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</si>
  <si>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</si>
  <si>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</si>
  <si>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</si>
  <si>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</si>
  <si>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</si>
  <si>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</si>
  <si>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</si>
  <si>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</si>
  <si>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</si>
  <si>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</si>
  <si>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</si>
  <si>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</si>
  <si>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</si>
  <si>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</si>
  <si>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</si>
  <si>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</si>
  <si>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</si>
  <si>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</si>
  <si>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</si>
  <si>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</si>
  <si>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</si>
  <si>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</si>
  <si>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</si>
  <si>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</si>
  <si>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</si>
  <si>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</si>
  <si>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</si>
  <si>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</si>
  <si>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</si>
  <si>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</si>
  <si>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</si>
  <si>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</si>
  <si>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</si>
  <si>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</si>
  <si>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</si>
  <si>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</si>
  <si>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</si>
  <si>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</si>
  <si>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</si>
  <si>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</si>
  <si>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</si>
  <si>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</si>
  <si>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</si>
  <si>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</si>
  <si>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</si>
  <si>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</si>
  <si>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</si>
  <si>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</si>
  <si>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</si>
  <si>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</si>
  <si>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</si>
  <si>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</si>
  <si>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</si>
  <si>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</si>
  <si>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</si>
  <si>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</si>
  <si>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</si>
  <si>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</si>
  <si>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</si>
  <si>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</si>
  <si>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</si>
  <si>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</si>
  <si>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</si>
  <si>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</si>
  <si>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</si>
  <si>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</si>
  <si>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</si>
  <si>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</si>
  <si>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</si>
  <si>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</si>
  <si>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</si>
  <si>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</si>
  <si>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</si>
  <si>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</si>
  <si>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</si>
  <si>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</si>
  <si>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</si>
  <si>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</si>
  <si>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</si>
  <si>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</si>
  <si>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</si>
  <si>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</si>
  <si>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</si>
  <si>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</si>
  <si>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</si>
  <si>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</si>
  <si>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</si>
  <si>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</si>
  <si>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</si>
  <si>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</si>
  <si>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</si>
  <si>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</si>
  <si>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</si>
  <si>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</si>
  <si>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</si>
  <si>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</si>
  <si>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</si>
  <si>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</si>
  <si>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</si>
  <si>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</si>
  <si>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</si>
  <si>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</si>
  <si>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</si>
  <si>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</si>
  <si>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</si>
  <si>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</si>
  <si>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</si>
  <si>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</si>
  <si>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</si>
  <si>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</si>
  <si>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</si>
  <si>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</si>
  <si>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</si>
  <si>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</si>
  <si>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</si>
  <si>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</si>
  <si>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</si>
  <si>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</si>
  <si>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</si>
  <si>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</si>
  <si>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</si>
  <si>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</si>
  <si>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</si>
  <si>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</si>
  <si>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</si>
  <si>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</si>
  <si>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</si>
  <si>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</si>
  <si>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</si>
  <si>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</si>
  <si>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</si>
  <si>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</si>
  <si>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</si>
  <si>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</si>
  <si>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</si>
  <si>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</si>
  <si>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</si>
  <si>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</si>
  <si>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</si>
  <si>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</si>
  <si>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</si>
  <si>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</si>
  <si>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</si>
  <si>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</si>
  <si>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</si>
  <si>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</si>
  <si>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</si>
  <si>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</si>
  <si>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</si>
  <si>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</si>
  <si>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</si>
  <si>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</si>
  <si>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</si>
  <si>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</si>
  <si>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</si>
  <si>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</si>
  <si>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</si>
  <si>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</si>
  <si>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</si>
  <si>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</si>
  <si>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</si>
  <si>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</si>
  <si>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</si>
  <si>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</si>
  <si>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</si>
  <si>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</si>
  <si>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</si>
  <si>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</si>
  <si>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</si>
  <si>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</si>
  <si>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</si>
  <si>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</si>
  <si>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</si>
  <si>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</si>
  <si>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</si>
  <si>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</si>
  <si>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</si>
  <si>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</si>
  <si>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</si>
  <si>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</si>
  <si>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</si>
  <si>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</si>
  <si>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</si>
  <si>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</si>
  <si>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</si>
  <si>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</si>
  <si>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</si>
  <si>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</si>
  <si>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</si>
  <si>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</si>
  <si>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</si>
  <si>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</si>
  <si>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</si>
  <si>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</si>
  <si>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</si>
  <si>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</si>
  <si>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</si>
  <si>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</si>
  <si>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</si>
  <si>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</si>
  <si>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</si>
  <si>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</si>
  <si>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</si>
  <si>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</si>
  <si>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</si>
  <si>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</si>
  <si>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</si>
  <si>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</si>
  <si>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</si>
  <si>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</si>
  <si>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</si>
  <si>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</si>
  <si>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</si>
  <si>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</si>
  <si>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</si>
  <si>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</si>
  <si>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</si>
  <si>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</si>
  <si>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</si>
  <si>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</si>
  <si>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</si>
  <si>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</si>
  <si>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</si>
  <si>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</si>
  <si>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</si>
  <si>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</si>
  <si>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</si>
  <si>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</si>
  <si>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</si>
  <si>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</si>
  <si>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</si>
  <si>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</si>
  <si>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</si>
  <si>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</si>
  <si>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</si>
  <si>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</si>
  <si>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</si>
  <si>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</si>
  <si>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</si>
  <si>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</si>
  <si>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</si>
  <si>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</si>
  <si>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</si>
  <si>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</si>
  <si>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</si>
  <si>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</si>
  <si>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</si>
  <si>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</si>
  <si>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</si>
  <si>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</si>
  <si>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</si>
  <si>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</si>
  <si>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</si>
  <si>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</si>
  <si>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</si>
  <si>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</si>
  <si>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</si>
  <si>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</si>
  <si>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</si>
  <si>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</si>
  <si>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</si>
  <si>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</si>
  <si>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</si>
  <si>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</si>
  <si>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</si>
  <si>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</si>
  <si>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</si>
  <si>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</si>
  <si>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</si>
  <si>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</si>
  <si>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</si>
  <si>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</si>
  <si>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</si>
  <si>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</si>
  <si>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</si>
  <si>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</si>
  <si>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</si>
  <si>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</si>
  <si>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</si>
  <si>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</si>
  <si>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</si>
  <si>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</si>
  <si>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</si>
  <si>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</si>
  <si>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</si>
  <si>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</si>
  <si>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</si>
  <si>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</si>
  <si>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</si>
  <si>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</si>
  <si>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</si>
  <si>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</si>
  <si>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</si>
  <si>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</si>
  <si>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</si>
  <si>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</si>
  <si>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</si>
  <si>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</si>
  <si>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</si>
  <si>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</si>
  <si>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</si>
  <si>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</si>
  <si>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</si>
  <si>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</si>
  <si>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</si>
  <si>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</si>
  <si>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</si>
  <si>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</si>
  <si>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</si>
  <si>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</si>
  <si>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</si>
  <si>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</si>
  <si>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</si>
  <si>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</si>
  <si>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</si>
  <si>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</si>
  <si>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</si>
  <si>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</si>
  <si>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</si>
  <si>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</si>
  <si>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</si>
  <si>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</si>
  <si>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</si>
  <si>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</si>
  <si>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</si>
  <si>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</si>
  <si>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</si>
  <si>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</si>
  <si>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</si>
  <si>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</si>
  <si>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</si>
  <si>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</si>
  <si>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</si>
  <si>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</si>
  <si>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</si>
  <si>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</si>
  <si>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</si>
  <si>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</si>
  <si>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</si>
  <si>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</si>
  <si>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</si>
  <si>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</si>
  <si>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</si>
  <si>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</si>
  <si>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</si>
  <si>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</si>
  <si>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</si>
  <si>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</si>
  <si>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</si>
  <si>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</si>
  <si>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</si>
  <si>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</si>
  <si>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</si>
  <si>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</si>
  <si>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</si>
  <si>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</si>
  <si>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</si>
  <si>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</si>
  <si>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</si>
  <si>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</si>
  <si>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</si>
  <si>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</si>
  <si>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</si>
  <si>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</si>
  <si>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</si>
  <si>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</si>
  <si>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</si>
  <si>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</si>
  <si>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</si>
  <si>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</si>
  <si>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</si>
  <si>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</si>
  <si>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</si>
  <si>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</si>
  <si>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</si>
  <si>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</si>
  <si>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</si>
  <si>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</si>
  <si>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</si>
  <si>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</si>
  <si>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</si>
  <si>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</si>
  <si>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</si>
  <si>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</si>
  <si>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</si>
  <si>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</si>
  <si>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</si>
  <si>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</si>
  <si>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</si>
  <si>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</si>
  <si>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</si>
  <si>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</si>
  <si>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</si>
  <si>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</si>
  <si>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</si>
  <si>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</si>
  <si>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</si>
  <si>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</si>
  <si>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</si>
  <si>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</si>
  <si>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</si>
  <si>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</si>
  <si>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</si>
  <si>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</si>
  <si>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</si>
  <si>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</si>
  <si>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</si>
  <si>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</si>
  <si>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</si>
  <si>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</si>
  <si>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</si>
  <si>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</si>
  <si>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</si>
  <si>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</si>
  <si>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</si>
  <si>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</si>
  <si>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</si>
  <si>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</si>
  <si>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</si>
  <si>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</si>
  <si>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</si>
  <si>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</si>
  <si>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</si>
  <si>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</si>
  <si>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</si>
  <si>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</si>
  <si>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</si>
  <si>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</si>
  <si>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</si>
  <si>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</si>
  <si>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</si>
  <si>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</si>
  <si>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</si>
  <si>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</si>
  <si>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</si>
  <si>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</si>
  <si>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</si>
  <si>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</si>
  <si>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</si>
  <si>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</si>
  <si>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</si>
  <si>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</si>
  <si>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</si>
  <si>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</si>
  <si>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</si>
  <si>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</si>
  <si>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</si>
  <si>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</si>
  <si>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</si>
  <si>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</si>
  <si>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</si>
  <si>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</si>
  <si>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</si>
  <si>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</si>
  <si>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</si>
  <si>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</si>
  <si>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</si>
  <si>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</si>
  <si>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</si>
  <si>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</si>
  <si>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</si>
  <si>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</si>
  <si>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</si>
  <si>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</si>
  <si>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</si>
  <si>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</si>
  <si>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</si>
  <si>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</si>
  <si>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</si>
  <si>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</si>
  <si>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</si>
  <si>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</si>
  <si>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</si>
  <si>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</si>
  <si>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</si>
  <si>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</si>
  <si>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</si>
  <si>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</si>
  <si>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</si>
  <si>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</si>
  <si>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</si>
  <si>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</si>
  <si>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</si>
  <si>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</si>
  <si>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</si>
  <si>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</si>
  <si>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</si>
  <si>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</si>
  <si>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</si>
  <si>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</si>
  <si>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</si>
  <si>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</si>
  <si>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</si>
  <si>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</si>
  <si>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</si>
  <si>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</si>
  <si>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</si>
  <si>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</si>
  <si>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</si>
  <si>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</si>
  <si>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</si>
  <si>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</si>
  <si>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</si>
  <si>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</si>
  <si>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</si>
  <si>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</si>
  <si>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</si>
  <si>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</si>
  <si>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</si>
  <si>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</si>
  <si>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</si>
  <si>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</si>
  <si>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</si>
  <si>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</si>
  <si>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</si>
  <si>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</si>
  <si>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</si>
  <si>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</si>
  <si>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</si>
  <si>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</si>
  <si>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</si>
  <si>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</si>
  <si>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</si>
  <si>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</si>
  <si>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</si>
  <si>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</si>
  <si>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</si>
  <si>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</si>
  <si>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</si>
  <si>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</si>
  <si>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</si>
  <si>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</si>
  <si>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</si>
  <si>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</si>
  <si>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</si>
  <si>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</si>
  <si>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</si>
  <si>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</si>
  <si>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</si>
  <si>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</si>
  <si>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</si>
  <si>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</si>
  <si>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</si>
  <si>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</si>
  <si>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</si>
  <si>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</si>
  <si>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</si>
  <si>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</si>
  <si>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</si>
  <si>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</si>
  <si>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</si>
  <si>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</si>
  <si>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</si>
  <si>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</si>
  <si>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</si>
  <si>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</si>
  <si>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</si>
  <si>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</si>
  <si>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</si>
  <si>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</si>
  <si>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</si>
  <si>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</si>
  <si>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</si>
  <si>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</si>
  <si>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</si>
  <si>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</si>
  <si>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</si>
  <si>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</si>
  <si>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</si>
  <si>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</si>
  <si>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</si>
  <si>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</si>
  <si>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</si>
  <si>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</si>
  <si>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</si>
  <si>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</si>
  <si>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</si>
  <si>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</si>
  <si>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</si>
  <si>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</si>
  <si>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</si>
  <si>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</si>
  <si>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</si>
  <si>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</si>
  <si>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</si>
  <si>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</si>
  <si>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</si>
  <si>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</si>
  <si>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</si>
  <si>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</si>
  <si>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</si>
  <si>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</si>
  <si>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</si>
  <si>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</si>
  <si>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</si>
  <si>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</si>
  <si>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</si>
  <si>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</si>
  <si>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</si>
  <si>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</si>
  <si>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</si>
  <si>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</si>
  <si>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</si>
  <si>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</si>
  <si>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</si>
  <si>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</si>
  <si>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</si>
  <si>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</si>
  <si>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</si>
  <si>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</si>
  <si>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</si>
  <si>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</si>
  <si>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</si>
  <si>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</si>
  <si>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</si>
  <si>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</si>
  <si>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</si>
  <si>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</si>
  <si>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</si>
  <si>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</si>
  <si>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</si>
  <si>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</si>
  <si>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</si>
  <si>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</si>
  <si>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</si>
  <si>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</si>
  <si>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</si>
  <si>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</si>
  <si>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</si>
  <si>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</si>
  <si>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</si>
  <si>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</si>
  <si>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</si>
  <si>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</si>
  <si>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</si>
  <si>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</si>
  <si>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</si>
  <si>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</si>
  <si>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</si>
  <si>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</si>
  <si>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</si>
  <si>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</si>
  <si>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</si>
  <si>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</si>
  <si>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</si>
  <si>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</si>
  <si>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</si>
  <si>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</si>
  <si>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</si>
  <si>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</si>
  <si>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</si>
  <si>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</si>
  <si>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</si>
  <si>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</si>
  <si>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</si>
  <si>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</si>
  <si>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</si>
  <si>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</si>
  <si>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</si>
  <si>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</si>
  <si>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</si>
  <si>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</si>
  <si>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</si>
  <si>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</si>
  <si>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</si>
  <si>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</si>
  <si>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</si>
  <si>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</si>
  <si>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</si>
  <si>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</si>
  <si>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</si>
  <si>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</si>
  <si>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</si>
  <si>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</si>
  <si>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</si>
  <si>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</si>
  <si>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</si>
  <si>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</si>
  <si>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</si>
  <si>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</si>
  <si>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</si>
  <si>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</si>
  <si>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</si>
  <si>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</si>
  <si>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</si>
  <si>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</si>
  <si>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</si>
  <si>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</si>
  <si>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</si>
  <si>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</si>
  <si>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</si>
  <si>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</si>
  <si>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</si>
  <si>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</si>
  <si>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</si>
  <si>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</si>
  <si>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</si>
  <si>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</si>
  <si>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</si>
  <si>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</si>
  <si>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</si>
  <si>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</si>
  <si>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</si>
  <si>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</si>
  <si>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</si>
  <si>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</si>
  <si>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</si>
  <si>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</si>
  <si>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</si>
  <si>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</si>
  <si>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</si>
  <si>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</si>
  <si>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</si>
  <si>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</si>
  <si>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</si>
  <si>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</si>
  <si>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</si>
  <si>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</si>
  <si>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</si>
  <si>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</si>
  <si>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</si>
  <si>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</si>
  <si>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</si>
  <si>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</si>
  <si>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</si>
  <si>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</si>
  <si>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</si>
  <si>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</si>
  <si>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</si>
  <si>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</si>
  <si>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</si>
  <si>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</si>
  <si>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</si>
  <si>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</si>
  <si>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</si>
  <si>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</si>
  <si>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</si>
  <si>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</si>
  <si>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</si>
  <si>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</si>
  <si>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</si>
  <si>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</si>
  <si>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</si>
  <si>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</si>
  <si>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</si>
  <si>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</si>
  <si>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</si>
  <si>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</si>
  <si>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</si>
  <si>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</si>
  <si>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</si>
  <si>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</si>
  <si>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</si>
  <si>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</si>
  <si>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</si>
  <si>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</si>
  <si>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</si>
  <si>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</si>
  <si>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</si>
  <si>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</si>
  <si>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</si>
  <si>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</si>
  <si>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</si>
  <si>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</si>
  <si>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</si>
  <si>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</si>
  <si>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</si>
  <si>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</si>
  <si>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</si>
  <si>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</si>
  <si>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</si>
  <si>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</si>
  <si>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</si>
  <si>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</si>
  <si>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</si>
  <si>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</si>
  <si>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</si>
  <si>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</si>
  <si>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</si>
  <si>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</si>
  <si>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</si>
  <si>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</si>
  <si>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</si>
  <si>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</si>
  <si>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</si>
  <si>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</si>
  <si>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</si>
  <si>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</si>
  <si>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</si>
  <si>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</si>
  <si>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</si>
  <si>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</si>
  <si>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</si>
  <si>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</si>
  <si>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</si>
  <si>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</si>
  <si>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</si>
  <si>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</si>
  <si>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</si>
  <si>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</si>
  <si>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</si>
  <si>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</si>
  <si>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</si>
  <si>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</si>
  <si>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</si>
  <si>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</si>
  <si>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</si>
  <si>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</si>
  <si>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</si>
  <si>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</si>
  <si>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</si>
  <si>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</si>
  <si>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</si>
  <si>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</si>
  <si>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</si>
  <si>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</si>
  <si>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</si>
  <si>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</si>
  <si>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</si>
  <si>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</si>
  <si>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</si>
  <si>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</si>
  <si>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</si>
  <si>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</si>
  <si>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</si>
  <si>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</si>
  <si>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</si>
  <si>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</si>
  <si>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</si>
  <si>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</si>
  <si>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</si>
  <si>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</si>
  <si>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</si>
  <si>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</si>
  <si>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</si>
  <si>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</si>
  <si>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</si>
  <si>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</si>
  <si>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</si>
  <si>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</si>
  <si>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</si>
  <si>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</si>
  <si>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</si>
  <si>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</si>
  <si>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</si>
  <si>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</si>
  <si>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</si>
  <si>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</si>
  <si>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</si>
  <si>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</si>
  <si>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</si>
  <si>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</si>
  <si>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</si>
  <si>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</si>
  <si>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</si>
  <si>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</si>
  <si>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</si>
  <si>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</si>
  <si>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</si>
  <si>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</si>
  <si>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</si>
  <si>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</si>
  <si>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</si>
  <si>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</si>
  <si>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</si>
  <si>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</si>
  <si>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</si>
  <si>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</si>
  <si>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</si>
  <si>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</si>
  <si>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</si>
  <si>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</si>
  <si>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</si>
  <si>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</si>
  <si>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</si>
  <si>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</si>
  <si>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</si>
  <si>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</si>
  <si>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</si>
  <si>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</si>
  <si>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</si>
  <si>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</si>
  <si>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</si>
  <si>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</si>
  <si>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</si>
  <si>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</si>
  <si>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</si>
  <si>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</si>
  <si>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</si>
  <si>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</si>
  <si>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</si>
  <si>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</si>
  <si>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</si>
  <si>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</si>
  <si>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</si>
  <si>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</si>
  <si>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</si>
  <si>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</si>
  <si>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</si>
  <si>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</si>
  <si>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</si>
  <si>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</si>
  <si>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</si>
  <si>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</si>
  <si>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</si>
  <si>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</si>
  <si>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</si>
  <si>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</si>
  <si>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</si>
  <si>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</si>
  <si>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</si>
  <si>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</si>
  <si>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</si>
  <si>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</si>
  <si>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</si>
  <si>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</si>
  <si>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</si>
  <si>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</si>
  <si>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</si>
  <si>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</si>
  <si>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</si>
  <si>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</si>
  <si>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</si>
  <si>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</si>
  <si>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</si>
  <si>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</si>
  <si>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</si>
  <si>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</si>
  <si>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</si>
  <si>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</si>
  <si>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</si>
  <si>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</si>
  <si>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</si>
  <si>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</si>
  <si>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</si>
  <si>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</si>
  <si>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</si>
  <si>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</si>
  <si>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</si>
  <si>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</si>
  <si>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</si>
  <si>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</si>
  <si>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</si>
  <si>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</si>
  <si>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</si>
  <si>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</si>
  <si>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</si>
  <si>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</si>
  <si>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</si>
  <si>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</si>
  <si>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</si>
  <si>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</si>
  <si>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</si>
  <si>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</si>
  <si>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</si>
  <si>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</si>
  <si>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</si>
  <si>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</si>
  <si>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</si>
  <si>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</si>
  <si>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</si>
  <si>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</si>
  <si>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</si>
  <si>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</si>
  <si>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</si>
  <si>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</si>
  <si>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</si>
  <si>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</si>
  <si>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</si>
  <si>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</si>
  <si>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</si>
  <si>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</si>
  <si>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</si>
  <si>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</si>
  <si>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</si>
  <si>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</si>
  <si>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</si>
  <si>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</si>
  <si>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</si>
  <si>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</si>
  <si>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</si>
  <si>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</si>
  <si>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</si>
  <si>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</si>
  <si>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</si>
  <si>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</si>
  <si>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</si>
  <si>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</si>
  <si>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</si>
  <si>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</si>
  <si>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</si>
  <si>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</si>
  <si>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</si>
  <si>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</si>
  <si>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</si>
  <si>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</si>
  <si>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</si>
  <si>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</si>
  <si>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</si>
  <si>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</si>
  <si>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</si>
  <si>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</si>
  <si>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</si>
  <si>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</si>
  <si>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</si>
  <si>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</si>
  <si>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</si>
  <si>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</si>
  <si>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</si>
  <si>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</si>
  <si>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</si>
  <si>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</si>
  <si>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</si>
  <si>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</si>
  <si>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</si>
  <si>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</si>
  <si>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</si>
  <si>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</si>
  <si>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</si>
  <si>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</si>
  <si>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</si>
  <si>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</si>
  <si>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</si>
  <si>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</si>
  <si>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</si>
  <si>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</si>
  <si>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</si>
  <si>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</si>
  <si>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</si>
  <si>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</si>
  <si>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</si>
  <si>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</si>
  <si>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</si>
  <si>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</si>
  <si>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</si>
  <si>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</si>
  <si>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</si>
  <si>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</si>
  <si>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</si>
  <si>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</si>
  <si>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</si>
  <si>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</si>
  <si>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</si>
  <si>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</si>
  <si>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</si>
  <si>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</si>
  <si>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</si>
  <si>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</si>
  <si>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</si>
  <si>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</si>
  <si>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</si>
  <si>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</si>
  <si>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</si>
  <si>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</si>
  <si>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</si>
  <si>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</si>
  <si>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</si>
  <si>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</si>
  <si>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</si>
  <si>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</si>
  <si>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</si>
  <si>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</si>
  <si>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</si>
  <si>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</si>
  <si>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</si>
  <si>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</si>
  <si>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</si>
  <si>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</si>
  <si>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</si>
  <si>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</si>
  <si>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</si>
  <si>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</si>
  <si>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</si>
  <si>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</si>
  <si>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</si>
  <si>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</si>
  <si>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</si>
  <si>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</si>
  <si>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</si>
  <si>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</si>
  <si>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</si>
  <si>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</si>
  <si>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</si>
  <si>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</si>
  <si>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</si>
  <si>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</si>
  <si>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</si>
  <si>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</si>
  <si>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</si>
  <si>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</si>
  <si>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</si>
  <si>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</si>
  <si>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</si>
  <si>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</si>
  <si>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</si>
  <si>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</si>
  <si>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</si>
  <si>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</si>
  <si>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</si>
  <si>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</si>
  <si>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</si>
  <si>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</si>
  <si>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</si>
  <si>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</si>
  <si>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</si>
  <si>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</si>
  <si>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</si>
  <si>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</si>
  <si>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</si>
  <si>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</si>
  <si>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</si>
  <si>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</si>
  <si>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</si>
  <si>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</si>
  <si>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</si>
  <si>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</si>
  <si>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</si>
  <si>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</si>
  <si>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</si>
  <si>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</si>
  <si>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</si>
  <si>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</si>
  <si>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</si>
  <si>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</si>
  <si>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</si>
  <si>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</si>
  <si>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</si>
  <si>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</si>
  <si>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</si>
  <si>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</si>
  <si>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</si>
  <si>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</si>
  <si>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</si>
  <si>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</si>
  <si>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</si>
  <si>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</si>
  <si>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</si>
  <si>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</si>
  <si>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</si>
  <si>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</si>
  <si>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</si>
  <si>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</si>
  <si>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</si>
  <si>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</si>
  <si>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</si>
  <si>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</si>
  <si>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</si>
  <si>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</si>
  <si>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</si>
  <si>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</si>
  <si>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</si>
  <si>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</si>
  <si>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</si>
  <si>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</si>
  <si>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</si>
  <si>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</si>
  <si>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</si>
  <si>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</si>
  <si>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</si>
  <si>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</si>
  <si>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</si>
  <si>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</si>
  <si>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</si>
  <si>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</si>
  <si>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</si>
  <si>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</si>
  <si>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</si>
  <si>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</si>
  <si>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</si>
  <si>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</si>
  <si>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</si>
  <si>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</si>
  <si>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</si>
  <si>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</si>
  <si>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</si>
  <si>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</si>
  <si>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</si>
  <si>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</si>
  <si>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</si>
  <si>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</si>
  <si>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</si>
  <si>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</si>
  <si>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</si>
  <si>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</si>
  <si>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</si>
  <si>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</si>
  <si>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</si>
  <si>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</si>
  <si>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</si>
  <si>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</si>
  <si>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</si>
  <si>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</si>
  <si>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</si>
  <si>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</si>
  <si>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</si>
  <si>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</si>
  <si>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</si>
  <si>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</si>
  <si>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</si>
  <si>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</si>
  <si>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</si>
  <si>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</si>
  <si>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</si>
  <si>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</si>
  <si>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</si>
  <si>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</si>
  <si>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</si>
  <si>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</si>
  <si>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</si>
  <si>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</si>
  <si>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</si>
  <si>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</si>
  <si>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</si>
  <si>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</si>
  <si>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</si>
  <si>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</si>
  <si>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</si>
  <si>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</si>
  <si>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</si>
  <si>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</si>
  <si>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</si>
  <si>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</si>
  <si>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</si>
  <si>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</si>
  <si>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</si>
  <si>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</si>
  <si>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</si>
  <si>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</si>
  <si>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</si>
  <si>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</si>
  <si>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</si>
  <si>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</si>
  <si>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</si>
  <si>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</si>
  <si>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</si>
  <si>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</si>
  <si>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</si>
  <si>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</si>
  <si>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</si>
  <si>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</si>
  <si>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</si>
  <si>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</si>
  <si>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</si>
  <si>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</si>
  <si>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</si>
  <si>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</si>
  <si>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</si>
  <si>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</si>
  <si>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</si>
  <si>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</si>
  <si>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</si>
  <si>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</si>
  <si>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</si>
  <si>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</si>
  <si>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</si>
  <si>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</si>
  <si>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</si>
  <si>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</si>
  <si>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</si>
  <si>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</si>
  <si>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</si>
  <si>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</si>
  <si>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</si>
  <si>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</si>
  <si>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</si>
  <si>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</si>
  <si>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</si>
  <si>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</si>
  <si>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</si>
  <si>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</si>
  <si>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</si>
  <si>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</si>
  <si>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</si>
  <si>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</si>
  <si>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</si>
  <si>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</si>
  <si>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</si>
  <si>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</si>
  <si>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</si>
  <si>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</si>
  <si>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</si>
  <si>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</si>
  <si>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</si>
  <si>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</si>
  <si>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</si>
  <si>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</si>
  <si>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</si>
  <si>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</si>
  <si>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</si>
  <si>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</si>
  <si>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</si>
  <si>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</si>
  <si>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</si>
  <si>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</si>
  <si>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</si>
  <si>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</si>
  <si>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</si>
  <si>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</si>
  <si>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</si>
  <si>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</si>
  <si>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</si>
  <si>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</si>
  <si>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</si>
  <si>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</si>
  <si>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</si>
  <si>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</si>
  <si>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</si>
  <si>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</si>
  <si>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</si>
  <si>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</si>
  <si>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</si>
  <si>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</si>
  <si>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</si>
  <si>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</si>
  <si>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</si>
  <si>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</si>
  <si>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</si>
  <si>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</si>
  <si>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</si>
  <si>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</si>
  <si>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</si>
  <si>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</si>
  <si>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</si>
  <si>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</si>
  <si>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</si>
  <si>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</si>
  <si>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</si>
  <si>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</si>
  <si>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</si>
  <si>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</si>
  <si>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</si>
  <si>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</si>
  <si>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</si>
  <si>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</si>
  <si>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</si>
  <si>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</si>
  <si>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</si>
  <si>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</si>
  <si>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</si>
  <si>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</si>
  <si>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</si>
  <si>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</si>
  <si>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</si>
  <si>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</si>
  <si>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</si>
  <si>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</si>
  <si>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</si>
  <si>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</si>
  <si>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</si>
  <si>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</si>
  <si>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</si>
  <si>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</si>
  <si>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</si>
  <si>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</si>
  <si>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</si>
  <si>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</si>
  <si>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</si>
  <si>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</si>
  <si>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</si>
  <si>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</si>
  <si>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</si>
  <si>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</si>
  <si>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</si>
  <si>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</si>
  <si>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</si>
  <si>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</si>
  <si>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</si>
  <si>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</si>
  <si>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</si>
  <si>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</si>
  <si>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</si>
  <si>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</si>
  <si>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</si>
  <si>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</si>
  <si>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</si>
  <si>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</si>
  <si>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</si>
  <si>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</si>
  <si>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</si>
  <si>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</si>
  <si>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</si>
  <si>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</si>
  <si>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</si>
  <si>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</si>
  <si>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</si>
  <si>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</si>
  <si>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</si>
  <si>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</si>
  <si>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</si>
  <si>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</si>
  <si>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</si>
  <si>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</si>
  <si>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</si>
  <si>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</si>
  <si>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</si>
  <si>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</si>
  <si>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</si>
  <si>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</si>
  <si>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</si>
  <si>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</si>
  <si>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</si>
  <si>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</si>
  <si>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</si>
  <si>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</si>
  <si>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</si>
  <si>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</si>
  <si>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</si>
  <si>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</si>
  <si>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</si>
  <si>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</si>
  <si>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</si>
  <si>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</si>
  <si>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</si>
  <si>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</si>
  <si>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</si>
  <si>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</si>
  <si>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</si>
  <si>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</si>
  <si>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</si>
  <si>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</si>
  <si>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</si>
  <si>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</si>
  <si>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</si>
  <si>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</si>
  <si>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</si>
  <si>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</si>
  <si>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</si>
  <si>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</si>
  <si>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</si>
  <si>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</si>
  <si>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</si>
  <si>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</si>
  <si>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</si>
  <si>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</si>
  <si>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</si>
  <si>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</si>
  <si>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</si>
  <si>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</si>
  <si>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</si>
  <si>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</si>
  <si>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</si>
  <si>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</si>
  <si>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</si>
  <si>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</si>
  <si>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</si>
  <si>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</si>
  <si>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</si>
  <si>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</si>
  <si>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</si>
  <si>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</si>
  <si>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</si>
  <si>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</si>
  <si>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</si>
  <si>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</si>
  <si>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</si>
  <si>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</si>
  <si>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</si>
  <si>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</si>
  <si>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</si>
  <si>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</si>
  <si>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</si>
  <si>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</si>
  <si>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</si>
  <si>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</si>
  <si>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</si>
  <si>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</si>
  <si>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</si>
  <si>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</si>
  <si>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</si>
  <si>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</si>
  <si>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</si>
  <si>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</si>
  <si>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</si>
  <si>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</si>
  <si>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</si>
  <si>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</si>
  <si>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</si>
  <si>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</si>
  <si>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</si>
  <si>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</si>
  <si>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</si>
  <si>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</si>
  <si>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</si>
  <si>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</si>
  <si>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</si>
  <si>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</si>
  <si>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</si>
  <si>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</si>
  <si>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</si>
  <si>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</si>
  <si>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</si>
  <si>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</si>
  <si>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</si>
  <si>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</si>
  <si>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</si>
  <si>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</si>
  <si>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</si>
  <si>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</si>
  <si>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</si>
  <si>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</si>
  <si>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</si>
  <si>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</si>
  <si>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</si>
  <si>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</si>
  <si>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</si>
  <si>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</si>
  <si>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</si>
  <si>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</si>
  <si>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</si>
  <si>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</si>
  <si>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</si>
  <si>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</si>
  <si>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</si>
  <si>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</si>
  <si>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</si>
  <si>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</si>
  <si>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</si>
  <si>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</si>
  <si>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</si>
  <si>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</si>
  <si>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</si>
  <si>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</si>
  <si>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</si>
  <si>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</si>
  <si>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</si>
  <si>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</si>
  <si>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</si>
  <si>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</si>
  <si>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</si>
  <si>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</si>
  <si>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</si>
  <si>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</si>
  <si>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</si>
  <si>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</si>
  <si>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</si>
  <si>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</si>
  <si>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</si>
  <si>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</si>
  <si>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</si>
  <si>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</si>
  <si>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</si>
  <si>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</si>
  <si>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</si>
  <si>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</si>
  <si>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</si>
  <si>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</si>
  <si>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</si>
  <si>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</si>
  <si>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</si>
  <si>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</si>
  <si>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</si>
  <si>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</si>
  <si>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</si>
  <si>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</si>
  <si>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</si>
  <si>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</si>
  <si>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</si>
  <si>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</si>
  <si>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</si>
  <si>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</si>
  <si>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</si>
  <si>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</si>
  <si>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</si>
  <si>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</si>
  <si>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</si>
  <si>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</si>
  <si>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</si>
  <si>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</si>
  <si>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</si>
  <si>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</si>
  <si>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</si>
  <si>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</si>
  <si>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</si>
  <si>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</si>
  <si>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</si>
  <si>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</si>
  <si>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</si>
  <si>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</si>
  <si>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</si>
  <si>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</si>
  <si>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</si>
  <si>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</si>
  <si>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</si>
  <si>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</si>
  <si>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</si>
  <si>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</si>
  <si>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</si>
  <si>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</si>
  <si>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</si>
  <si>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</si>
  <si>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</si>
  <si>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</si>
  <si>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</si>
  <si>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</si>
  <si>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</si>
  <si>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</si>
  <si>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</si>
  <si>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</si>
  <si>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</si>
  <si>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</si>
  <si>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</si>
  <si>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</si>
  <si>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</si>
  <si>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</si>
  <si>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</si>
  <si>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</si>
  <si>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</si>
  <si>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</si>
  <si>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</si>
  <si>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</si>
  <si>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</si>
  <si>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</si>
  <si>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</si>
  <si>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</si>
  <si>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</si>
  <si>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</si>
  <si>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</si>
  <si>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</si>
  <si>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</si>
  <si>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</si>
  <si>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</si>
  <si>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</si>
  <si>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</si>
  <si>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</si>
  <si>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</si>
  <si>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</si>
  <si>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</si>
  <si>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</si>
  <si>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</si>
  <si>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</si>
  <si>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</si>
  <si>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</si>
  <si>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</si>
  <si>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</si>
  <si>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</si>
  <si>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</si>
  <si>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</si>
  <si>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</si>
  <si>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</si>
  <si>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</si>
  <si>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</si>
  <si>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</si>
  <si>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</si>
  <si>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</si>
  <si>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</si>
  <si>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</si>
  <si>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</si>
  <si>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</si>
  <si>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</si>
  <si>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</si>
  <si>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</si>
  <si>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</si>
  <si>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</si>
  <si>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</si>
  <si>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</si>
  <si>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</si>
  <si>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</si>
  <si>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</si>
  <si>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</si>
  <si>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</si>
  <si>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</si>
  <si>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</si>
  <si>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</si>
  <si>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</si>
  <si>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</si>
  <si>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</si>
  <si>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</si>
  <si>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</si>
  <si>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</si>
  <si>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</si>
  <si>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</si>
  <si>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</si>
  <si>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</si>
  <si>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</si>
  <si>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</si>
  <si>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</si>
  <si>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</si>
  <si>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</si>
  <si>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</si>
  <si>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</si>
  <si>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</si>
  <si>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</si>
  <si>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</si>
  <si>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</si>
  <si>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</si>
  <si>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</si>
  <si>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</si>
  <si>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</si>
  <si>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</si>
  <si>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</si>
  <si>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</si>
  <si>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</si>
  <si>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</si>
  <si>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</si>
  <si>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</si>
  <si>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</si>
  <si>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</si>
  <si>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</si>
  <si>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</si>
  <si>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</si>
  <si>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</si>
  <si>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</si>
  <si>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</si>
  <si>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</si>
  <si>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</si>
  <si>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</si>
  <si>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</si>
  <si>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</si>
  <si>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</si>
  <si>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</si>
  <si>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</si>
  <si>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</si>
  <si>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</si>
  <si>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</si>
  <si>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</si>
  <si>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</si>
  <si>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</si>
  <si>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</si>
  <si>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</si>
  <si>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</si>
  <si>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</si>
  <si>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</si>
  <si>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</si>
  <si>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</si>
  <si>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</si>
  <si>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</si>
  <si>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</si>
  <si>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</si>
  <si>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</si>
  <si>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</si>
  <si>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</si>
  <si>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</si>
  <si>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</si>
  <si>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</si>
  <si>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</si>
  <si>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</si>
  <si>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</si>
  <si>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</si>
  <si>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</si>
  <si>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</si>
  <si>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</si>
  <si>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</si>
  <si>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</si>
  <si>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</si>
  <si>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</si>
  <si>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</si>
  <si>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</si>
  <si>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</si>
  <si>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</si>
  <si>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</si>
  <si>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</si>
  <si>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</si>
  <si>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</si>
  <si>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</si>
  <si>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</si>
  <si>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</si>
  <si>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</si>
  <si>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</si>
  <si>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</si>
  <si>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</si>
  <si>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</si>
  <si>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</si>
  <si>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</si>
  <si>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</si>
  <si>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</si>
  <si>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</si>
  <si>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</si>
  <si>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</si>
  <si>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</si>
  <si>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</si>
  <si>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</si>
  <si>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</si>
  <si>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</si>
  <si>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</si>
  <si>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</si>
  <si>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</si>
  <si>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</si>
  <si>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</si>
  <si>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</si>
  <si>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</si>
  <si>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</si>
  <si>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</si>
  <si>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</si>
  <si>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</si>
  <si>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</si>
  <si>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</si>
  <si>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</si>
  <si>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</si>
  <si>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</si>
  <si>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</si>
  <si>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</si>
  <si>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</si>
  <si>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</si>
  <si>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</si>
  <si>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</si>
  <si>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</si>
  <si>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</si>
  <si>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</si>
  <si>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</si>
  <si>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</si>
  <si>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</si>
  <si>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</si>
  <si>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</si>
  <si>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</si>
  <si>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</si>
  <si>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</si>
  <si>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</si>
  <si>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</si>
  <si>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</si>
  <si>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</si>
  <si>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</si>
  <si>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</si>
  <si>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</si>
  <si>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</si>
  <si>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</si>
  <si>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</si>
  <si>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</si>
  <si>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</si>
  <si>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</si>
  <si>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</si>
  <si>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</si>
  <si>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</si>
  <si>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</si>
  <si>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</si>
  <si>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</si>
  <si>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</si>
  <si>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</si>
  <si>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</si>
  <si>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</si>
  <si>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</si>
  <si>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</si>
  <si>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</si>
  <si>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</si>
  <si>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</si>
  <si>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</si>
  <si>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</si>
  <si>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</si>
  <si>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</si>
  <si>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</si>
  <si>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</si>
  <si>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</si>
  <si>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</si>
  <si>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</si>
  <si>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</si>
  <si>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</si>
  <si>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</si>
  <si>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</si>
  <si>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</si>
  <si>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</si>
  <si>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</si>
  <si>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</si>
  <si>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</si>
  <si>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</si>
  <si>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</si>
  <si>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</si>
  <si>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</si>
  <si>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</si>
  <si>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</si>
  <si>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</si>
  <si>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</si>
  <si>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</si>
  <si>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</si>
  <si>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</si>
  <si>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</si>
  <si>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</si>
  <si>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</si>
  <si>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</si>
  <si>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</si>
  <si>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</si>
  <si>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</si>
  <si>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</si>
  <si>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</si>
  <si>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</si>
  <si>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</si>
  <si>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</si>
  <si>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</si>
  <si>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</si>
  <si>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</si>
  <si>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</si>
  <si>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</si>
  <si>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</si>
  <si>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</si>
  <si>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</si>
  <si>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</si>
  <si>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</si>
  <si>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</si>
  <si>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</si>
  <si>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</si>
  <si>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</si>
  <si>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</si>
  <si>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</si>
  <si>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</si>
  <si>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</si>
  <si>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</si>
  <si>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</si>
  <si>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</si>
  <si>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</si>
  <si>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</si>
  <si>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</si>
  <si>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</si>
  <si>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</si>
  <si>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</si>
  <si>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</si>
  <si>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</si>
  <si>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</si>
  <si>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</si>
  <si>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</si>
  <si>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</si>
  <si>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</si>
  <si>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</si>
  <si>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</si>
  <si>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</si>
  <si>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</si>
  <si>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</si>
  <si>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</si>
  <si>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</si>
  <si>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</si>
  <si>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</si>
  <si>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</si>
  <si>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</si>
  <si>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</si>
  <si>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</si>
  <si>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</si>
  <si>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</si>
  <si>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</si>
  <si>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</si>
  <si>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</si>
  <si>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</si>
  <si>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</si>
  <si>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</si>
  <si>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</si>
  <si>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</si>
  <si>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</si>
  <si>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</si>
  <si>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</si>
  <si>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</si>
  <si>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</si>
  <si>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</si>
  <si>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</si>
  <si>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</si>
  <si>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</si>
  <si>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</si>
  <si>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</si>
  <si>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</si>
  <si>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</si>
  <si>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</si>
  <si>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</si>
  <si>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</si>
  <si>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</si>
  <si>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</si>
  <si>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</si>
  <si>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</si>
  <si>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</si>
  <si>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</si>
  <si>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</si>
  <si>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</si>
  <si>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</si>
  <si>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</si>
  <si>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</si>
  <si>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</si>
  <si>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</si>
  <si>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</si>
  <si>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</si>
  <si>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</si>
  <si>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</si>
  <si>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</si>
  <si>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</si>
  <si>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</si>
  <si>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</si>
  <si>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</si>
  <si>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</si>
  <si>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</si>
  <si>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</si>
  <si>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</si>
  <si>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</si>
  <si>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</si>
  <si>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</si>
  <si>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</si>
  <si>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</si>
  <si>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</si>
  <si>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</si>
  <si>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</si>
  <si>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</si>
  <si>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</si>
  <si>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</si>
  <si>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</si>
  <si>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</si>
  <si>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</si>
  <si>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</si>
  <si>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</si>
  <si>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</si>
  <si>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</si>
  <si>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</si>
  <si>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</si>
  <si>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</si>
  <si>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</si>
  <si>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</si>
  <si>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</si>
  <si>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</si>
  <si>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</si>
  <si>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</si>
  <si>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</si>
  <si>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</si>
  <si>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</si>
  <si>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</si>
  <si>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</si>
  <si>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</si>
  <si>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</si>
  <si>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</si>
  <si>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</si>
  <si>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</si>
  <si>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</si>
  <si>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</si>
  <si>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</si>
  <si>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</si>
  <si>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</si>
  <si>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</si>
  <si>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</si>
  <si>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</si>
  <si>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</si>
  <si>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</si>
  <si>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</si>
  <si>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</si>
  <si>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</si>
  <si>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</si>
  <si>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</si>
  <si>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</si>
  <si>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</si>
  <si>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</si>
  <si>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</si>
  <si>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</si>
  <si>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</si>
  <si>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</si>
  <si>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</si>
  <si>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</si>
  <si>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</si>
  <si>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</si>
  <si>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</si>
  <si>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</si>
  <si>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</si>
  <si>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</si>
  <si>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</si>
  <si>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</si>
  <si>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</si>
  <si>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</si>
  <si>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</si>
  <si>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</si>
  <si>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</si>
  <si>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</si>
  <si>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</si>
  <si>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</si>
  <si>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</si>
  <si>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</si>
  <si>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</si>
  <si>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</si>
  <si>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</si>
  <si>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</si>
  <si>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</si>
  <si>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</si>
  <si>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</si>
  <si>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</si>
  <si>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</si>
  <si>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</si>
  <si>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</si>
  <si>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</si>
  <si>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</si>
  <si>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</si>
  <si>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</si>
  <si>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</si>
  <si>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</si>
  <si>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</si>
  <si>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</si>
  <si>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</si>
  <si>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</si>
  <si>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</si>
  <si>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</si>
  <si>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</si>
  <si>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</si>
  <si>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</si>
  <si>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</si>
  <si>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</si>
  <si>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</si>
  <si>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</si>
  <si>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</si>
  <si>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</si>
  <si>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</si>
  <si>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</si>
  <si>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</si>
  <si>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</si>
  <si>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</si>
  <si>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</si>
  <si>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</si>
  <si>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</si>
  <si>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</si>
  <si>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</si>
  <si>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</si>
  <si>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</si>
  <si>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</si>
  <si>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</si>
  <si>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</si>
  <si>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</si>
  <si>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</si>
  <si>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</si>
  <si>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</si>
  <si>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</si>
  <si>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</si>
  <si>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</si>
  <si>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</si>
  <si>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</si>
  <si>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</si>
  <si>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</si>
  <si>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</si>
  <si>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</si>
  <si>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</si>
  <si>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</si>
  <si>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</si>
  <si>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</si>
  <si>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</si>
  <si>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</si>
  <si>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</si>
  <si>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</si>
  <si>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</si>
  <si>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</si>
  <si>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</si>
  <si>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</si>
  <si>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</si>
  <si>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</si>
  <si>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</si>
  <si>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</si>
  <si>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</si>
  <si>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</si>
  <si>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</si>
  <si>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</si>
  <si>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</si>
  <si>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</si>
  <si>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</si>
  <si>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</si>
  <si>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</si>
  <si>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</si>
  <si>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</si>
  <si>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</si>
  <si>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</si>
  <si>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</si>
  <si>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</si>
  <si>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</si>
  <si>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</si>
  <si>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</si>
  <si>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</si>
  <si>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</si>
  <si>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</si>
  <si>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</si>
  <si>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</si>
  <si>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</si>
  <si>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</si>
  <si>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</si>
  <si>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</si>
  <si>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</si>
  <si>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</si>
  <si>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</si>
  <si>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</si>
  <si>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</si>
  <si>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</si>
  <si>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</si>
  <si>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</si>
  <si>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</si>
  <si>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</si>
  <si>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</si>
  <si>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</si>
  <si>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</si>
  <si>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</si>
  <si>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</si>
  <si>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</si>
  <si>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</si>
  <si>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</si>
  <si>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</si>
  <si>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</si>
  <si>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</si>
  <si>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</si>
  <si>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</si>
  <si>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</si>
  <si>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</si>
  <si>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</si>
  <si>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</si>
  <si>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</si>
  <si>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</si>
  <si>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</si>
  <si>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</si>
  <si>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</si>
  <si>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</si>
  <si>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</si>
  <si>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</si>
  <si>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</si>
  <si>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</si>
  <si>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</si>
  <si>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</si>
  <si>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</si>
  <si>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</si>
  <si>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</si>
  <si>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</si>
  <si>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</si>
  <si>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</si>
  <si>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</si>
  <si>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</si>
  <si>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</si>
  <si>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</si>
  <si>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</si>
  <si>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</si>
  <si>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</si>
  <si>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</si>
  <si>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</si>
  <si>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</si>
  <si>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</si>
  <si>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</si>
  <si>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</si>
  <si>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</si>
  <si>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</si>
  <si>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</si>
  <si>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</si>
  <si>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</si>
  <si>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</si>
  <si>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</si>
  <si>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</si>
  <si>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</si>
  <si>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</si>
  <si>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</si>
  <si>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</si>
  <si>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</si>
  <si>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</si>
  <si>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</si>
  <si>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</si>
  <si>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</si>
  <si>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</si>
  <si>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</si>
  <si>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</si>
  <si>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</si>
  <si>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</si>
  <si>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</si>
  <si>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</si>
  <si>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</si>
  <si>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</si>
  <si>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</si>
  <si>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</si>
  <si>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</si>
  <si>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</si>
  <si>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</si>
  <si>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</si>
  <si>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</si>
  <si>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</si>
  <si>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</si>
  <si>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</si>
  <si>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</si>
  <si>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</si>
  <si>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</si>
  <si>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</si>
  <si>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</si>
  <si>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</si>
  <si>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</si>
  <si>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</si>
  <si>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</si>
  <si>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</si>
  <si>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</si>
  <si>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</si>
  <si>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</si>
  <si>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</si>
  <si>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</si>
  <si>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</si>
  <si>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</si>
  <si>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</si>
  <si>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</si>
  <si>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</si>
  <si>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</si>
  <si>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</si>
  <si>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</si>
  <si>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</si>
  <si>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</si>
  <si>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</si>
  <si>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</si>
  <si>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</si>
  <si>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</si>
  <si>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</si>
  <si>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</si>
  <si>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</si>
  <si>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</si>
  <si>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</si>
  <si>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</si>
  <si>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</si>
  <si>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</si>
  <si>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</si>
  <si>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</si>
  <si>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</si>
  <si>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</si>
  <si>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</si>
  <si>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</si>
  <si>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</si>
  <si>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</si>
  <si>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</si>
  <si>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</si>
  <si>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</si>
  <si>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</si>
  <si>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</si>
  <si>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</si>
  <si>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</si>
  <si>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</si>
  <si>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</si>
  <si>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</si>
  <si>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</si>
  <si>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</si>
  <si>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</si>
  <si>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</si>
  <si>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</si>
  <si>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</si>
  <si>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</si>
  <si>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</si>
  <si>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</si>
  <si>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</si>
  <si>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</si>
  <si>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</si>
  <si>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</si>
  <si>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</si>
  <si>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</si>
  <si>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</si>
  <si>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</si>
  <si>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</si>
  <si>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</si>
  <si>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</si>
  <si>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</si>
  <si>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</si>
  <si>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</si>
  <si>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</si>
  <si>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</si>
  <si>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</si>
  <si>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</si>
  <si>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</si>
  <si>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</si>
  <si>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</si>
  <si>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</si>
  <si>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</si>
  <si>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</si>
  <si>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</si>
  <si>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</si>
  <si>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</si>
  <si>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</si>
  <si>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</si>
  <si>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</si>
  <si>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</si>
  <si>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</si>
  <si>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</si>
  <si>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</si>
  <si>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</si>
  <si>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</si>
  <si>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</si>
  <si>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</si>
  <si>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</si>
  <si>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</si>
  <si>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</si>
  <si>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</si>
  <si>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</si>
  <si>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</si>
  <si>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</si>
  <si>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</si>
  <si>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</si>
  <si>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</si>
  <si>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</si>
  <si>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</si>
  <si>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</si>
  <si>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</si>
  <si>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</si>
  <si>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</si>
  <si>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</si>
  <si>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</si>
  <si>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</si>
  <si>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</si>
  <si>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</si>
  <si>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</si>
  <si>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</si>
  <si>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</si>
  <si>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</si>
  <si>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</si>
  <si>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</si>
  <si>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</si>
  <si>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</si>
  <si>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</si>
  <si>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</si>
  <si>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</si>
  <si>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</si>
  <si>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</si>
  <si>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</si>
  <si>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</si>
  <si>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</si>
  <si>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</si>
  <si>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</si>
  <si>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</si>
  <si>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</si>
  <si>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</si>
  <si>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</si>
  <si>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</si>
  <si>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</si>
  <si>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</si>
  <si>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</si>
  <si>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</si>
  <si>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</si>
  <si>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</si>
  <si>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</si>
  <si>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</si>
  <si>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</si>
  <si>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</si>
  <si>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</si>
  <si>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</si>
  <si>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</si>
  <si>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</si>
  <si>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</si>
  <si>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</si>
  <si>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</si>
  <si>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</si>
  <si>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</si>
  <si>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</si>
  <si>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</si>
  <si>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</si>
  <si>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</si>
  <si>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</si>
  <si>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</si>
  <si>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</si>
  <si>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</si>
  <si>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</si>
  <si>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</si>
  <si>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</si>
  <si>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</si>
  <si>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</si>
  <si>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</si>
  <si>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</si>
  <si>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</si>
  <si>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</si>
  <si>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</si>
  <si>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</si>
  <si>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</si>
  <si>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</si>
  <si>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</si>
  <si>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</si>
  <si>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</si>
  <si>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</si>
  <si>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</si>
  <si>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</si>
  <si>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</si>
  <si>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</si>
  <si>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</si>
  <si>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</si>
  <si>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</si>
  <si>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</si>
  <si>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</si>
  <si>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</si>
  <si>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</si>
  <si>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</si>
  <si>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</si>
  <si>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</si>
  <si>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</si>
  <si>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</si>
  <si>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</si>
  <si>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</si>
  <si>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</si>
  <si>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</si>
  <si>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</si>
  <si>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</si>
  <si>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</si>
  <si>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</si>
  <si>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</si>
  <si>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</si>
  <si>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</si>
  <si>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</si>
  <si>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</si>
  <si>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</si>
  <si>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</si>
  <si>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</si>
  <si>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</si>
  <si>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</si>
  <si>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</si>
  <si>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</si>
  <si>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</si>
  <si>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</si>
  <si>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</si>
  <si>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</si>
  <si>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</si>
  <si>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</si>
  <si>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</si>
  <si>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</si>
  <si>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</si>
  <si>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</si>
  <si>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</si>
  <si>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</si>
  <si>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</si>
  <si>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</si>
  <si>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</si>
  <si>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</si>
  <si>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</si>
  <si>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</si>
  <si>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</si>
  <si>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</si>
  <si>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</si>
  <si>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</si>
  <si>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</si>
  <si>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</si>
  <si>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</si>
  <si>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</si>
  <si>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</si>
  <si>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</si>
  <si>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</si>
  <si>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</si>
  <si>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</si>
  <si>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</si>
  <si>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</si>
  <si>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</si>
  <si>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</si>
  <si>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</si>
  <si>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</si>
  <si>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</si>
  <si>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</si>
  <si>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</si>
  <si>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</si>
  <si>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</si>
  <si>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</si>
  <si>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</si>
  <si>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</si>
  <si>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</si>
  <si>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</si>
  <si>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</si>
  <si>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</si>
  <si>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</si>
  <si>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</si>
  <si>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</si>
  <si>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</si>
  <si>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</si>
  <si>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</si>
  <si>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</si>
  <si>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</si>
  <si>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</si>
  <si>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</si>
  <si>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</si>
  <si>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</si>
  <si>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</si>
  <si>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</si>
  <si>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</si>
  <si>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</si>
  <si>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</si>
  <si>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</si>
  <si>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</si>
  <si>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</si>
  <si>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</si>
  <si>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</si>
  <si>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</si>
  <si>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</si>
  <si>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</si>
  <si>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</si>
  <si>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</si>
  <si>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</si>
  <si>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</si>
  <si>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</si>
  <si>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</si>
  <si>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</si>
  <si>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</si>
  <si>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</si>
  <si>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</si>
  <si>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</si>
  <si>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</si>
  <si>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</si>
  <si>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</si>
  <si>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</si>
  <si>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</si>
  <si>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</si>
  <si>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</si>
  <si>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</si>
  <si>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</si>
  <si>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</si>
  <si>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</si>
  <si>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</si>
  <si>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</si>
  <si>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</si>
  <si>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</si>
  <si>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</si>
  <si>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</si>
  <si>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</si>
  <si>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</si>
  <si>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</si>
  <si>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</si>
  <si>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</si>
  <si>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</si>
  <si>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</si>
  <si>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</si>
  <si>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</si>
  <si>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</si>
  <si>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</si>
  <si>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</si>
  <si>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</si>
  <si>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</si>
  <si>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</si>
  <si>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</si>
  <si>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</si>
  <si>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</si>
  <si>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</si>
  <si>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</si>
  <si>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</si>
  <si>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</si>
  <si>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</si>
  <si>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</si>
  <si>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</si>
  <si>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</si>
  <si>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</si>
  <si>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</si>
  <si>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</si>
  <si>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</si>
  <si>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</si>
  <si>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</si>
  <si>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</si>
  <si>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</si>
  <si>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</si>
  <si>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</si>
  <si>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</si>
  <si>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</si>
  <si>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</si>
  <si>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</si>
  <si>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</si>
  <si>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</si>
  <si>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</si>
  <si>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</si>
  <si>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</si>
  <si>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</si>
  <si>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</si>
  <si>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</si>
  <si>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</si>
  <si>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</si>
  <si>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</si>
  <si>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</si>
  <si>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</si>
  <si>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</si>
  <si>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</si>
  <si>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</si>
  <si>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</si>
  <si>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</si>
  <si>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</si>
  <si>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</si>
  <si>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</si>
  <si>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</si>
  <si>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</si>
  <si>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</si>
  <si>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</si>
  <si>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</si>
  <si>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</si>
  <si>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</si>
  <si>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</si>
  <si>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</si>
  <si>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</si>
  <si>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</si>
  <si>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</si>
  <si>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</si>
  <si>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</si>
  <si>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</si>
  <si>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</si>
  <si>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</si>
  <si>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</si>
  <si>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</si>
  <si>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</si>
  <si>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</si>
  <si>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</si>
  <si>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</si>
  <si>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</si>
  <si>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</si>
  <si>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</si>
  <si>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</si>
  <si>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</si>
  <si>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</si>
  <si>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</si>
  <si>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</si>
  <si>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</si>
  <si>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</si>
  <si>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</si>
  <si>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</si>
  <si>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</si>
  <si>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</si>
  <si>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</si>
  <si>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</si>
  <si>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</si>
  <si>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</si>
  <si>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</si>
  <si>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</si>
  <si>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</si>
  <si>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</si>
  <si>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</si>
  <si>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</si>
  <si>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</si>
  <si>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</si>
  <si>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</si>
  <si>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</si>
  <si>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</si>
  <si>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</si>
  <si>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</si>
  <si>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</si>
  <si>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</si>
  <si>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</si>
  <si>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</si>
  <si>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</si>
  <si>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</si>
  <si>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</si>
  <si>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</si>
  <si>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</si>
  <si>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</si>
  <si>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</si>
  <si>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</si>
  <si>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</si>
  <si>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</si>
  <si>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</si>
  <si>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</si>
  <si>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</si>
  <si>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</si>
  <si>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</si>
  <si>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</si>
  <si>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</si>
  <si>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</si>
  <si>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</si>
  <si>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</si>
  <si>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</si>
  <si>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</si>
  <si>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</si>
  <si>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</si>
  <si>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</si>
  <si>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</si>
  <si>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</si>
  <si>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</si>
  <si>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</si>
  <si>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</si>
  <si>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</si>
  <si>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</si>
  <si>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</si>
  <si>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</si>
  <si>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</si>
  <si>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</si>
  <si>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</si>
  <si>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</si>
  <si>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</si>
  <si>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</si>
  <si>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</si>
  <si>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</si>
  <si>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</si>
  <si>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</si>
  <si>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</si>
  <si>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</si>
  <si>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</si>
  <si>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</si>
  <si>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</si>
  <si>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</si>
  <si>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</si>
  <si>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</si>
  <si>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</si>
  <si>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</si>
  <si>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</si>
  <si>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</si>
  <si>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</si>
  <si>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</si>
  <si>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</si>
  <si>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</si>
  <si>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</si>
  <si>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</si>
  <si>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</si>
  <si>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</si>
  <si>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</si>
  <si>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</si>
  <si>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</si>
  <si>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</si>
  <si>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</si>
  <si>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</si>
  <si>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</si>
  <si>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</si>
  <si>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</si>
  <si>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</si>
  <si>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</si>
  <si>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</si>
  <si>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</si>
  <si>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</si>
  <si>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</si>
  <si>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</si>
  <si>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</si>
  <si>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</si>
  <si>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</si>
  <si>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</si>
  <si>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</si>
  <si>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</si>
  <si>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</si>
  <si>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</si>
  <si>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</si>
  <si>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</si>
  <si>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</si>
  <si>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</si>
  <si>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</si>
  <si>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</si>
  <si>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</si>
  <si>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</si>
  <si>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</si>
  <si>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</si>
  <si>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</si>
  <si>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</si>
  <si>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</si>
  <si>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</si>
  <si>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</si>
  <si>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</si>
  <si>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</si>
  <si>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</si>
  <si>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</si>
  <si>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</si>
  <si>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</si>
  <si>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</si>
  <si>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</si>
  <si>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</si>
  <si>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</si>
  <si>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</si>
  <si>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</si>
  <si>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</si>
  <si>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</si>
  <si>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</si>
  <si>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</si>
  <si>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</si>
  <si>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</si>
  <si>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</si>
  <si>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</si>
  <si>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</si>
  <si>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</si>
  <si>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</si>
  <si>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</si>
  <si>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</si>
  <si>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</si>
  <si>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</si>
  <si>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</si>
  <si>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</si>
  <si>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</si>
  <si>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</si>
  <si>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</si>
  <si>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</si>
  <si>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</si>
  <si>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</si>
  <si>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</si>
  <si>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</si>
  <si>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</si>
  <si>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</si>
  <si>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</si>
  <si>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</si>
  <si>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</si>
  <si>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</si>
  <si>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</si>
  <si>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</si>
  <si>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</si>
  <si>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</si>
  <si>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</si>
  <si>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</si>
  <si>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</si>
  <si>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</si>
  <si>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</si>
  <si>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</si>
  <si>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</si>
  <si>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</si>
  <si>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</si>
  <si>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</si>
  <si>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</si>
  <si>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</si>
  <si>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</si>
  <si>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</si>
  <si>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</si>
  <si>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</si>
  <si>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</si>
  <si>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</si>
  <si>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</si>
  <si>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</si>
  <si>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</si>
  <si>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</si>
  <si>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</si>
  <si>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</si>
  <si>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</si>
  <si>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</si>
  <si>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</si>
  <si>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</si>
  <si>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</si>
  <si>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</si>
  <si>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</si>
  <si>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</si>
  <si>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</si>
  <si>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</si>
  <si>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</si>
  <si>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</si>
  <si>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</si>
  <si>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</si>
  <si>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</si>
  <si>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</si>
  <si>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</si>
  <si>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</si>
  <si>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</si>
  <si>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</si>
  <si>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</si>
  <si>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</si>
  <si>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</si>
  <si>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</si>
  <si>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</si>
  <si>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</si>
  <si>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</si>
  <si>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</si>
  <si>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</si>
  <si>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</si>
  <si>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</si>
  <si>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</si>
  <si>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</si>
  <si>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</si>
  <si>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</si>
  <si>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</si>
  <si>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</si>
  <si>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</si>
  <si>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</si>
  <si>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</si>
  <si>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</si>
  <si>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</si>
  <si>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</si>
  <si>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</si>
  <si>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</si>
  <si>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</si>
  <si>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</si>
  <si>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</si>
  <si>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</si>
  <si>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</si>
  <si>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</si>
  <si>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</si>
  <si>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</si>
  <si>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</si>
  <si>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</si>
  <si>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</si>
  <si>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</si>
  <si>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</si>
  <si>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</si>
  <si>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</si>
  <si>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</si>
  <si>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</si>
  <si>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</si>
  <si>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</si>
  <si>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</si>
  <si>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</si>
  <si>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</si>
  <si>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</si>
  <si>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</si>
  <si>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</si>
  <si>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</si>
  <si>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</si>
  <si>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</si>
  <si>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</si>
  <si>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</si>
  <si>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</si>
  <si>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</si>
  <si>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</si>
  <si>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</si>
  <si>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</si>
  <si>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</si>
  <si>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</si>
  <si>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</si>
  <si>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</si>
  <si>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</si>
  <si>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</si>
  <si>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</si>
  <si>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</si>
  <si>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</si>
  <si>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</si>
  <si>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</si>
  <si>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</si>
  <si>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</si>
  <si>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</si>
  <si>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</si>
  <si>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</si>
  <si>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</si>
  <si>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</si>
  <si>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</si>
  <si>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</si>
  <si>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</si>
  <si>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</si>
  <si>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</si>
  <si>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</si>
  <si>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</si>
  <si>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</si>
  <si>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</si>
  <si>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</si>
  <si>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</si>
  <si>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</si>
  <si>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</si>
  <si>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</si>
  <si>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</si>
  <si>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</si>
  <si>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</si>
  <si>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</si>
  <si>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</si>
  <si>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</si>
  <si>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</si>
  <si>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</si>
  <si>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</si>
  <si>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</si>
  <si>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</si>
  <si>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</si>
  <si>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</si>
  <si>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</si>
  <si>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</si>
  <si>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</si>
  <si>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</si>
  <si>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</si>
  <si>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</si>
  <si>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</si>
  <si>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</si>
  <si>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</si>
  <si>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</si>
  <si>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</si>
  <si>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</si>
  <si>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</si>
  <si>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</si>
  <si>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</si>
  <si>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</si>
  <si>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</si>
  <si>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</si>
  <si>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</si>
  <si>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</si>
  <si>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</si>
  <si>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</si>
  <si>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</si>
  <si>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</si>
  <si>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</si>
  <si>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</si>
  <si>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</si>
  <si>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</si>
  <si>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</si>
  <si>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</si>
  <si>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</si>
  <si>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</si>
  <si>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</si>
  <si>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</si>
  <si>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</si>
  <si>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</si>
  <si>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</si>
  <si>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</si>
  <si>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</si>
  <si>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</si>
  <si>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</si>
  <si>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</si>
  <si>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</si>
  <si>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</si>
  <si>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</si>
  <si>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</si>
  <si>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</si>
  <si>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</si>
  <si>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</si>
  <si>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</si>
  <si>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</si>
  <si>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</si>
  <si>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</si>
  <si>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</si>
  <si>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</si>
  <si>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</si>
  <si>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</si>
  <si>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</si>
  <si>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</si>
  <si>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</si>
  <si>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</si>
  <si>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</si>
  <si>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</si>
  <si>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</si>
  <si>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</si>
  <si>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</si>
  <si>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</si>
  <si>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</si>
  <si>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</si>
  <si>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</si>
  <si>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</si>
  <si>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</si>
  <si>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</si>
  <si>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</si>
  <si>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</si>
  <si>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</si>
  <si>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</si>
  <si>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</si>
  <si>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</si>
  <si>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</si>
  <si>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</si>
  <si>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</si>
  <si>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</si>
  <si>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</si>
  <si>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</si>
  <si>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</si>
  <si>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</si>
  <si>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</si>
  <si>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</si>
  <si>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</si>
  <si>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</si>
  <si>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</si>
  <si>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</si>
  <si>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</si>
  <si>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</si>
  <si>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</si>
  <si>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</si>
  <si>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</si>
  <si>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</si>
  <si>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</si>
  <si>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</si>
  <si>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</si>
  <si>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</si>
  <si>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</si>
  <si>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</si>
  <si>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</si>
  <si>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</si>
  <si>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</si>
  <si>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</si>
  <si>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</si>
  <si>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</si>
  <si>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</si>
  <si>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</si>
  <si>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</si>
  <si>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</si>
  <si>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</si>
  <si>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</si>
  <si>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</si>
  <si>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</si>
  <si>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</si>
  <si>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</si>
  <si>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</si>
  <si>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</si>
  <si>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</si>
  <si>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</si>
  <si>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</si>
  <si>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</si>
  <si>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</si>
  <si>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</si>
  <si>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</si>
  <si>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</si>
  <si>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</si>
  <si>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</si>
  <si>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</si>
  <si>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</si>
  <si>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</si>
  <si>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</si>
  <si>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</si>
  <si>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</si>
  <si>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</si>
  <si>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</si>
  <si>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</si>
  <si>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</si>
  <si>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</si>
  <si>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</si>
  <si>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</si>
  <si>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</si>
  <si>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</si>
  <si>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</si>
  <si>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</si>
  <si>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</si>
  <si>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</si>
  <si>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</si>
  <si>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</si>
  <si>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</si>
  <si>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</si>
  <si>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</si>
  <si>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</si>
  <si>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</si>
  <si>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</si>
  <si>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</si>
  <si>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</si>
  <si>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</si>
  <si>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</si>
  <si>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</si>
  <si>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</si>
  <si>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</si>
  <si>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</si>
  <si>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</si>
  <si>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</si>
  <si>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</si>
  <si>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</si>
  <si>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</si>
  <si>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</si>
  <si>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</si>
  <si>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</si>
  <si>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</si>
  <si>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</si>
  <si>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</si>
  <si>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</si>
  <si>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</si>
  <si>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</si>
  <si>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</si>
  <si>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</si>
  <si>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</si>
  <si>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</si>
  <si>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</si>
  <si>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</si>
  <si>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</si>
  <si>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</si>
  <si>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</si>
  <si>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</si>
  <si>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</si>
  <si>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</si>
  <si>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</si>
  <si>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</si>
  <si>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</si>
  <si>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</si>
  <si>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</si>
  <si>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</si>
  <si>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</si>
  <si>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</si>
  <si>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</si>
  <si>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</si>
  <si>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</si>
  <si>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</si>
  <si>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</si>
  <si>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</si>
  <si>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</si>
  <si>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</si>
  <si>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</si>
  <si>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</si>
  <si>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</si>
  <si>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</si>
  <si>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</si>
  <si>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</si>
  <si>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</si>
  <si>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</si>
  <si>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</si>
  <si>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</si>
  <si>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</si>
  <si>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</si>
  <si>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</si>
  <si>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</si>
  <si>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</si>
  <si>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</si>
  <si>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</si>
  <si>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</si>
  <si>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</si>
  <si>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</si>
  <si>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</si>
  <si>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</si>
  <si>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</si>
  <si>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</si>
  <si>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</si>
  <si>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</si>
  <si>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</si>
  <si>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</si>
  <si>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</si>
  <si>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</si>
  <si>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</si>
  <si>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</si>
  <si>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</si>
  <si>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</si>
  <si>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</si>
  <si>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</si>
  <si>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</si>
  <si>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</si>
  <si>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</si>
  <si>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</si>
  <si>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</si>
  <si>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</si>
  <si>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</si>
  <si>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</si>
  <si>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</si>
  <si>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</si>
  <si>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</si>
  <si>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</si>
  <si>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</si>
  <si>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</si>
  <si>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</si>
  <si>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</si>
  <si>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</si>
  <si>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</si>
  <si>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</si>
  <si>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</si>
  <si>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</si>
  <si>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</si>
  <si>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</si>
  <si>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</si>
  <si>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</si>
  <si>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</si>
  <si>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</si>
  <si>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</si>
  <si>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</si>
  <si>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</si>
  <si>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</si>
  <si>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</si>
  <si>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</si>
  <si>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</si>
  <si>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</si>
  <si>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</si>
  <si>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</si>
  <si>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</si>
  <si>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</si>
  <si>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</si>
  <si>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</si>
  <si>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</si>
  <si>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</si>
  <si>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</si>
  <si>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</si>
  <si>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</si>
  <si>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</si>
  <si>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</si>
  <si>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</si>
  <si>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</si>
  <si>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</si>
  <si>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</si>
  <si>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</si>
  <si>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</si>
  <si>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</si>
  <si>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</si>
  <si>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</si>
  <si>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</si>
  <si>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</si>
  <si>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</si>
  <si>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</si>
  <si>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</si>
  <si>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</si>
  <si>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</si>
  <si>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</si>
  <si>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</si>
  <si>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</si>
  <si>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</si>
  <si>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</si>
  <si>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</si>
  <si>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</si>
  <si>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</si>
  <si>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</si>
  <si>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</si>
  <si>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</si>
  <si>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</si>
  <si>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</si>
  <si>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</si>
  <si>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</si>
  <si>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</si>
  <si>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</si>
  <si>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</si>
  <si>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</si>
  <si>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</si>
  <si>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</si>
  <si>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</si>
  <si>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</si>
  <si>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</si>
  <si>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</si>
  <si>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</si>
  <si>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</si>
  <si>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</si>
  <si>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</si>
  <si>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</si>
  <si>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</si>
  <si>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</si>
  <si>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</si>
  <si>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</si>
  <si>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</si>
  <si>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</si>
  <si>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</si>
  <si>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</si>
  <si>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</si>
  <si>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</si>
  <si>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</si>
  <si>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</si>
  <si>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</si>
  <si>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</si>
  <si>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</si>
  <si>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</si>
  <si>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</si>
  <si>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</si>
  <si>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</si>
  <si>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</si>
  <si>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</si>
  <si>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</si>
  <si>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</si>
  <si>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</si>
  <si>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</si>
  <si>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</si>
  <si>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</si>
  <si>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</si>
  <si>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</si>
  <si>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</si>
  <si>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</si>
  <si>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</si>
  <si>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</si>
  <si>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</si>
  <si>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</si>
  <si>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</si>
  <si>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</si>
  <si>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</si>
  <si>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</si>
  <si>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</si>
  <si>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</si>
  <si>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</si>
  <si>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</si>
  <si>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</si>
  <si>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</si>
  <si>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</si>
  <si>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</si>
  <si>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</si>
  <si>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</si>
  <si>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</si>
  <si>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</si>
  <si>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</si>
  <si>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</si>
  <si>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</si>
  <si>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</si>
  <si>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</si>
  <si>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</si>
  <si>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</si>
  <si>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</si>
  <si>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</si>
  <si>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</si>
  <si>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</si>
  <si>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</si>
  <si>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</si>
  <si>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</si>
  <si>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</si>
  <si>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</si>
  <si>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</si>
  <si>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</si>
  <si>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</si>
  <si>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</si>
  <si>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</si>
  <si>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</si>
  <si>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</si>
  <si>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</si>
  <si>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</si>
  <si>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</si>
  <si>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</si>
  <si>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</si>
  <si>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</si>
  <si>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</si>
  <si>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</si>
  <si>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</si>
  <si>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</si>
  <si>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</si>
  <si>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</si>
  <si>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</si>
  <si>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</si>
  <si>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</si>
  <si>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</si>
  <si>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</si>
  <si>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</si>
  <si>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</si>
  <si>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</si>
  <si>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</si>
  <si>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</si>
  <si>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</si>
  <si>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</si>
  <si>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</si>
  <si>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</si>
  <si>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</si>
  <si>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</si>
  <si>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</si>
  <si>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</si>
  <si>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</si>
  <si>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</si>
  <si>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</si>
  <si>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</si>
  <si>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</si>
  <si>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</si>
  <si>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</si>
  <si>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</si>
  <si>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</si>
  <si>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</si>
  <si>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</si>
  <si>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</si>
  <si>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</si>
  <si>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</si>
  <si>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</si>
  <si>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</si>
  <si>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</si>
  <si>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</si>
  <si>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</si>
  <si>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</si>
  <si>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</si>
  <si>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</si>
  <si>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</si>
  <si>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</si>
  <si>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</si>
  <si>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</si>
  <si>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</si>
  <si>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</si>
  <si>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</si>
  <si>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</si>
  <si>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</si>
  <si>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</si>
  <si>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</si>
  <si>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</si>
  <si>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</si>
  <si>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</si>
  <si>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</si>
  <si>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</si>
  <si>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</si>
  <si>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</si>
  <si>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</si>
  <si>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</si>
  <si>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</si>
  <si>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</si>
  <si>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</si>
  <si>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</si>
  <si>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</si>
  <si>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</si>
  <si>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</si>
  <si>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</si>
  <si>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</si>
  <si>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</si>
  <si>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</si>
  <si>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</si>
  <si>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</si>
  <si>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</si>
  <si>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</si>
  <si>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</si>
  <si>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</si>
  <si>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</si>
  <si>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</si>
  <si>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</si>
  <si>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</si>
  <si>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</si>
  <si>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</si>
  <si>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</si>
  <si>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</si>
  <si>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</si>
  <si>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</si>
  <si>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</si>
  <si>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</si>
  <si>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</si>
  <si>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</si>
  <si>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</si>
  <si>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</si>
  <si>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</si>
  <si>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</si>
  <si>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</si>
  <si>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</si>
  <si>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</si>
  <si>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</si>
  <si>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</si>
  <si>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</si>
  <si>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</si>
  <si>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</si>
  <si>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</si>
  <si>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</si>
  <si>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</si>
  <si>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</si>
  <si>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</si>
  <si>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</si>
  <si>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</si>
  <si>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</si>
  <si>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</si>
  <si>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</si>
  <si>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</si>
  <si>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</si>
  <si>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</si>
  <si>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</si>
  <si>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</si>
  <si>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</si>
  <si>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</si>
  <si>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</si>
  <si>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</si>
  <si>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</si>
  <si>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</si>
  <si>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</si>
  <si>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</si>
  <si>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</si>
  <si>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</si>
  <si>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</si>
  <si>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</si>
  <si>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</si>
  <si>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</si>
  <si>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</si>
  <si>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</si>
  <si>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</si>
  <si>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</si>
  <si>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</si>
  <si>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</si>
  <si>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</si>
  <si>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</si>
  <si>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</si>
  <si>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</si>
  <si>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</si>
  <si>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</si>
  <si>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</si>
  <si>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</si>
  <si>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</si>
  <si>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</si>
  <si>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</si>
  <si>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</si>
  <si>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</si>
  <si>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</si>
  <si>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</si>
  <si>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</si>
  <si>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</si>
  <si>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</si>
  <si>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</si>
  <si>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</si>
  <si>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</si>
  <si>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</si>
  <si>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</si>
  <si>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</si>
  <si>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</si>
  <si>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</si>
  <si>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</si>
  <si>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</si>
  <si>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</si>
  <si>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</si>
  <si>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</si>
  <si>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</si>
  <si>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</si>
  <si>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</si>
  <si>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</si>
  <si>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</si>
  <si>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</si>
  <si>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</si>
  <si>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</si>
  <si>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</si>
  <si>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</si>
  <si>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</si>
  <si>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</si>
  <si>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</si>
  <si>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</si>
  <si>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</si>
  <si>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</si>
  <si>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</si>
  <si>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</si>
  <si>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</si>
  <si>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</si>
  <si>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</si>
  <si>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</si>
  <si>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</si>
  <si>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</si>
  <si>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</si>
  <si>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</si>
  <si>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</si>
  <si>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</si>
  <si>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</si>
  <si>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</si>
  <si>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</si>
  <si>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</si>
  <si>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</si>
  <si>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</si>
  <si>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</si>
  <si>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</si>
  <si>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</si>
  <si>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</si>
  <si>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</si>
  <si>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</si>
  <si>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</si>
  <si>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</si>
  <si>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</si>
  <si>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</si>
  <si>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</si>
  <si>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</si>
  <si>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</si>
  <si>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</si>
  <si>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</si>
  <si>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</si>
  <si>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</si>
  <si>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</si>
  <si>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</si>
  <si>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</si>
  <si>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</si>
  <si>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</si>
  <si>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</si>
  <si>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</si>
  <si>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</si>
  <si>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</si>
  <si>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</si>
  <si>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</si>
  <si>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</si>
  <si>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</si>
  <si>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</si>
  <si>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</si>
  <si>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</si>
  <si>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</si>
  <si>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</si>
  <si>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</si>
  <si>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</si>
  <si>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</si>
  <si>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</si>
  <si>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</si>
  <si>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</si>
  <si>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</si>
  <si>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</si>
  <si>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</si>
  <si>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</si>
  <si>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</si>
  <si>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</si>
  <si>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</si>
  <si>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</si>
  <si>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</si>
  <si>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</si>
  <si>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</si>
  <si>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</si>
  <si>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</si>
  <si>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</si>
  <si>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</si>
  <si>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</si>
  <si>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</si>
  <si>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</si>
  <si>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</si>
  <si>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</si>
  <si>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</si>
  <si>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</si>
  <si>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</si>
  <si>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</si>
  <si>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</si>
  <si>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</si>
  <si>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</si>
  <si>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</si>
  <si>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</si>
  <si>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</si>
  <si>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</si>
  <si>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</si>
  <si>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</si>
  <si>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</si>
  <si>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</si>
  <si>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</si>
  <si>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</si>
  <si>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</si>
  <si>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</si>
  <si>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</si>
  <si>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</si>
  <si>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</si>
  <si>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</si>
  <si>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</si>
  <si>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</si>
  <si>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</si>
  <si>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</si>
  <si>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</si>
  <si>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</si>
  <si>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</si>
  <si>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</si>
  <si>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</si>
  <si>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</si>
  <si>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</si>
  <si>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</si>
  <si>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</si>
  <si>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</si>
  <si>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</si>
  <si>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</si>
  <si>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</si>
  <si>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</si>
  <si>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</si>
  <si>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</si>
  <si>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</si>
  <si>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</si>
  <si>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</si>
  <si>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</si>
  <si>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</si>
  <si>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</si>
  <si>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</si>
  <si>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</si>
  <si>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</si>
  <si>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</si>
  <si>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</si>
  <si>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</si>
  <si>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</si>
  <si>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</si>
  <si>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</si>
  <si>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</si>
  <si>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</si>
  <si>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</si>
  <si>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</si>
  <si>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</si>
  <si>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</si>
  <si>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</si>
  <si>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</si>
  <si>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</si>
  <si>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</si>
  <si>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</si>
  <si>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</si>
  <si>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</si>
  <si>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</si>
  <si>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</si>
  <si>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</si>
  <si>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</si>
  <si>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</si>
  <si>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</si>
  <si>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</si>
  <si>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</si>
  <si>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</si>
  <si>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</si>
  <si>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</si>
  <si>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</si>
  <si>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</si>
  <si>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</si>
  <si>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</si>
  <si>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</si>
  <si>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</si>
  <si>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</si>
  <si>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</si>
  <si>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</si>
  <si>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</si>
  <si>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</si>
  <si>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</si>
  <si>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</si>
  <si>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</si>
  <si>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</si>
  <si>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</si>
  <si>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</si>
  <si>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</si>
  <si>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</si>
  <si>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</si>
  <si>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</si>
  <si>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</si>
  <si>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</si>
  <si>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</si>
  <si>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</si>
  <si>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</si>
  <si>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</si>
  <si>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</si>
  <si>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</si>
  <si>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</si>
  <si>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</si>
  <si>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</si>
  <si>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</si>
  <si>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</si>
  <si>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</si>
  <si>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</si>
  <si>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</si>
  <si>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</si>
  <si>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</si>
  <si>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</si>
  <si>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</si>
  <si>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</si>
  <si>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</si>
  <si>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</si>
  <si>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</si>
  <si>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</si>
  <si>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</si>
  <si>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</si>
  <si>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</si>
  <si>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</si>
  <si>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</si>
  <si>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</si>
  <si>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</si>
  <si>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</si>
  <si>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</si>
  <si>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</si>
  <si>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</si>
  <si>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</si>
  <si>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</si>
  <si>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</si>
  <si>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</si>
  <si>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</si>
  <si>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</si>
  <si>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</si>
  <si>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</si>
  <si>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</si>
  <si>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</si>
  <si>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</si>
  <si>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</si>
  <si>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</si>
  <si>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</si>
  <si>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</si>
  <si>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</si>
  <si>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</si>
  <si>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</si>
  <si>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</si>
  <si>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</si>
  <si>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</si>
  <si>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</si>
  <si>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</si>
  <si>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</si>
  <si>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</si>
  <si>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</si>
  <si>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</si>
  <si>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</si>
  <si>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</si>
  <si>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</si>
  <si>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</si>
  <si>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</si>
  <si>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</si>
  <si>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</si>
  <si>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</si>
  <si>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</si>
  <si>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</si>
  <si>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</si>
  <si>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</si>
  <si>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</si>
  <si>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</si>
  <si>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</si>
  <si>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</si>
  <si>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</si>
  <si>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</si>
  <si>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</si>
  <si>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</si>
  <si>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</si>
  <si>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</si>
  <si>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</si>
  <si>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</si>
  <si>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</si>
  <si>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</si>
  <si>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</si>
  <si>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</si>
  <si>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</si>
  <si>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</si>
  <si>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</si>
  <si>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</si>
  <si>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</si>
  <si>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</si>
  <si>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</si>
  <si>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</si>
  <si>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</si>
  <si>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</si>
  <si>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</si>
  <si>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</si>
  <si>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</si>
  <si>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</si>
  <si>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</si>
  <si>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</si>
  <si>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</si>
  <si>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</si>
  <si>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</si>
  <si>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</si>
  <si>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</si>
  <si>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</si>
  <si>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</si>
  <si>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</si>
  <si>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</si>
  <si>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</si>
  <si>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</si>
  <si>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</si>
  <si>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</si>
  <si>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</si>
  <si>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</si>
  <si>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</si>
  <si>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</si>
  <si>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</si>
  <si>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</si>
  <si>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</si>
  <si>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</si>
  <si>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</si>
  <si>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</si>
  <si>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</si>
  <si>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</si>
  <si>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</si>
  <si>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</si>
  <si>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</si>
  <si>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</si>
  <si>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</si>
  <si>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</si>
  <si>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</si>
  <si>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</si>
  <si>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</si>
  <si>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</si>
  <si>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</si>
  <si>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</si>
  <si>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</si>
  <si>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</si>
  <si>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</si>
  <si>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</si>
  <si>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</si>
  <si>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</si>
  <si>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</si>
  <si>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</si>
  <si>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</si>
  <si>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</si>
  <si>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</si>
  <si>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</si>
  <si>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</si>
  <si>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</si>
  <si>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</si>
  <si>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</si>
  <si>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</si>
  <si>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</si>
  <si>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</si>
  <si>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</si>
  <si>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</si>
  <si>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</si>
  <si>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</si>
  <si>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</si>
  <si>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</si>
  <si>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</si>
  <si>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</si>
  <si>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</si>
  <si>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</si>
  <si>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</si>
  <si>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</si>
  <si>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</si>
  <si>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</si>
  <si>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</si>
  <si>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</si>
  <si>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</si>
  <si>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</si>
  <si>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</si>
  <si>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</si>
  <si>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</si>
  <si>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</si>
  <si>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</si>
  <si>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</si>
  <si>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</si>
  <si>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</si>
  <si>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</si>
  <si>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</si>
  <si>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</si>
  <si>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</si>
  <si>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</si>
  <si>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</si>
  <si>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</si>
  <si>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</si>
  <si>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</si>
  <si>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</si>
  <si>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</si>
  <si>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</si>
  <si>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</si>
  <si>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</si>
  <si>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</si>
  <si>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</si>
  <si>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</si>
  <si>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</si>
  <si>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</si>
  <si>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</si>
  <si>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</si>
  <si>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</si>
  <si>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</si>
  <si>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</si>
  <si>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</si>
  <si>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</si>
  <si>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</si>
  <si>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</si>
  <si>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</si>
  <si>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</si>
  <si>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</si>
  <si>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</si>
  <si>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</si>
  <si>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</si>
  <si>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</si>
  <si>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</si>
  <si>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</si>
  <si>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</si>
  <si>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</si>
  <si>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</si>
  <si>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</si>
  <si>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</si>
  <si>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</si>
  <si>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</si>
  <si>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</si>
  <si>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</si>
  <si>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</si>
  <si>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</si>
  <si>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</si>
  <si>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</si>
  <si>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</si>
  <si>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</si>
  <si>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</si>
  <si>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</si>
  <si>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</si>
  <si>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</si>
  <si>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</si>
  <si>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</si>
  <si>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</si>
  <si>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</si>
  <si>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</si>
  <si>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</si>
  <si>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</si>
  <si>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</si>
  <si>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</si>
  <si>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</si>
  <si>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</si>
  <si>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</si>
  <si>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</si>
  <si>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</si>
  <si>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</si>
  <si>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</si>
  <si>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</si>
  <si>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</si>
  <si>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</si>
  <si>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</si>
  <si>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</si>
  <si>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</si>
  <si>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</si>
  <si>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</si>
  <si>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</si>
  <si>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</si>
  <si>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</si>
  <si>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</si>
  <si>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</si>
  <si>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</si>
  <si>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</si>
  <si>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</si>
  <si>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</si>
  <si>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</si>
  <si>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</si>
  <si>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</si>
  <si>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</si>
  <si>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</si>
  <si>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</si>
  <si>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</si>
  <si>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</si>
  <si>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</si>
  <si>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</si>
  <si>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</si>
  <si>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</si>
  <si>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</si>
  <si>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</si>
  <si>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</si>
  <si>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</si>
  <si>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</si>
  <si>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</si>
  <si>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</si>
  <si>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</si>
  <si>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</si>
  <si>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</si>
  <si>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</si>
  <si>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</si>
  <si>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</si>
  <si>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</si>
  <si>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</si>
  <si>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</si>
  <si>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</si>
  <si>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</si>
  <si>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</si>
  <si>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</si>
  <si>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</si>
  <si>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</si>
  <si>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</si>
  <si>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</si>
  <si>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</si>
  <si>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</si>
  <si>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</si>
  <si>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</si>
  <si>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</si>
  <si>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</si>
  <si>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</si>
  <si>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</si>
  <si>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</si>
  <si>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</si>
  <si>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</si>
  <si>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</si>
  <si>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</si>
  <si>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</si>
  <si>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</si>
  <si>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</si>
  <si>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</si>
  <si>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</si>
  <si>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</si>
  <si>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</si>
  <si>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</si>
  <si>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</si>
  <si>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</si>
  <si>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</si>
  <si>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</si>
  <si>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</si>
  <si>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</si>
  <si>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</si>
  <si>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</si>
  <si>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</si>
  <si>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</si>
  <si>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</si>
  <si>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</si>
  <si>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</si>
  <si>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</si>
  <si>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</si>
  <si>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</si>
  <si>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</si>
  <si>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</si>
  <si>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</si>
  <si>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</si>
  <si>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</si>
  <si>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</si>
  <si>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</si>
  <si>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</si>
  <si>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</si>
  <si>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</si>
  <si>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</si>
  <si>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</si>
  <si>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</si>
  <si>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</si>
  <si>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</si>
  <si>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</si>
  <si>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</si>
  <si>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</si>
  <si>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</si>
  <si>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</si>
  <si>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</si>
  <si>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</si>
  <si>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</si>
  <si>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</si>
  <si>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</si>
  <si>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</si>
  <si>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</si>
  <si>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</si>
  <si>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</si>
  <si>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</si>
  <si>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</si>
  <si>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</si>
  <si>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</si>
  <si>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</si>
  <si>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</si>
  <si>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</si>
  <si>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</si>
  <si>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</si>
  <si>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</si>
  <si>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</si>
  <si>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</si>
  <si>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</si>
  <si>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</si>
  <si>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</si>
  <si>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</si>
  <si>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</si>
  <si>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</si>
  <si>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</si>
  <si>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</si>
  <si>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</si>
  <si>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</si>
  <si>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</si>
  <si>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</si>
  <si>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</si>
  <si>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</si>
  <si>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</si>
  <si>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</si>
  <si>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</si>
  <si>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</si>
  <si>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</si>
  <si>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</si>
  <si>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</si>
  <si>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</si>
  <si>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</si>
  <si>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</si>
  <si>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</si>
  <si>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</si>
  <si>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</si>
  <si>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</si>
  <si>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</si>
  <si>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</si>
  <si>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</si>
  <si>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</si>
  <si>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</si>
  <si>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</si>
  <si>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</si>
  <si>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</si>
  <si>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</si>
  <si>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</si>
  <si>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</si>
  <si>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</si>
  <si>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</si>
  <si>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</si>
  <si>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</si>
  <si>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</si>
  <si>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</si>
  <si>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</si>
  <si>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</si>
  <si>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</si>
  <si>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</si>
  <si>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</si>
  <si>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</si>
  <si>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</si>
  <si>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</si>
  <si>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</si>
  <si>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</si>
  <si>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</si>
  <si>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</si>
  <si>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</si>
  <si>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</si>
  <si>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</si>
  <si>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</si>
  <si>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</si>
  <si>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</si>
  <si>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</si>
  <si>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</si>
  <si>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</si>
  <si>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</si>
  <si>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</si>
  <si>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</si>
  <si>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</si>
  <si>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</si>
  <si>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</si>
  <si>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</si>
  <si>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</si>
  <si>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</si>
  <si>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</si>
  <si>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</si>
  <si>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</si>
  <si>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</si>
  <si>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</si>
  <si>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</si>
  <si>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</si>
  <si>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</si>
  <si>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</si>
  <si>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</si>
  <si>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</si>
  <si>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</si>
  <si>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</si>
  <si>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</si>
  <si>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</si>
  <si>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</si>
  <si>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</si>
  <si>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</si>
  <si>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</si>
  <si>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</si>
  <si>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</si>
  <si>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</si>
  <si>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</si>
  <si>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</si>
  <si>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</si>
  <si>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</si>
  <si>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</si>
  <si>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</si>
  <si>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</si>
  <si>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</si>
  <si>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</si>
  <si>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</si>
  <si>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</si>
  <si>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</si>
  <si>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</si>
  <si>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</si>
  <si>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</si>
  <si>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</si>
  <si>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</si>
  <si>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</si>
  <si>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</si>
  <si>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</si>
  <si>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</si>
  <si>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</si>
  <si>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</si>
  <si>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</si>
  <si>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</si>
  <si>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</si>
  <si>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</si>
  <si>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</si>
  <si>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</si>
  <si>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</si>
  <si>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</si>
  <si>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</si>
  <si>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</si>
  <si>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</si>
  <si>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</si>
  <si>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</si>
  <si>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</si>
  <si>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</si>
  <si>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</si>
  <si>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</si>
  <si>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</si>
  <si>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</si>
  <si>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</si>
  <si>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</si>
  <si>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</si>
  <si>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</si>
  <si>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</si>
  <si>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</si>
  <si>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</si>
  <si>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</si>
  <si>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</si>
  <si>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</si>
  <si>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</si>
  <si>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</si>
  <si>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</si>
  <si>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</si>
  <si>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</si>
  <si>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</si>
  <si>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</si>
  <si>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</si>
  <si>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</si>
  <si>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</si>
  <si>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</si>
  <si>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</si>
  <si>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</si>
  <si>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</si>
  <si>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</si>
  <si>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</si>
  <si>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</si>
  <si>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</si>
  <si>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</si>
  <si>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</si>
  <si>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</si>
  <si>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</si>
  <si>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</si>
  <si>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</si>
  <si>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</si>
  <si>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</si>
  <si>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</si>
  <si>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</si>
  <si>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</si>
  <si>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</si>
  <si>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</si>
  <si>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</si>
  <si>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</si>
  <si>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</si>
  <si>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</si>
  <si>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</si>
  <si>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</si>
  <si>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</si>
  <si>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</si>
  <si>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</si>
  <si>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</si>
  <si>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</si>
  <si>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</si>
  <si>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</si>
  <si>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</si>
  <si>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</si>
  <si>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</si>
  <si>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</si>
  <si>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</si>
  <si>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</si>
  <si>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</si>
  <si>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</si>
  <si>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</si>
  <si>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</si>
  <si>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</si>
  <si>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</si>
  <si>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</si>
  <si>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</si>
  <si>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</si>
  <si>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</si>
  <si>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</si>
  <si>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</si>
  <si>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</si>
  <si>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</si>
  <si>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</si>
  <si>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</si>
  <si>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</si>
  <si>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</si>
  <si>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</si>
  <si>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</si>
  <si>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</si>
  <si>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</si>
  <si>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</si>
  <si>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</si>
  <si>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</si>
  <si>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</si>
  <si>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</si>
  <si>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</si>
  <si>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</si>
  <si>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</si>
  <si>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</si>
  <si>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</si>
  <si>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</si>
  <si>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</si>
  <si>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</si>
  <si>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</si>
  <si>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</si>
  <si>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</si>
  <si>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</si>
  <si>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</si>
  <si>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</si>
  <si>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</si>
  <si>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</si>
  <si>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</si>
  <si>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</si>
  <si>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</si>
  <si>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</si>
  <si>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</si>
  <si>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</si>
  <si>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</si>
  <si>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</si>
  <si>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</si>
  <si>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</si>
  <si>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</si>
  <si>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</si>
  <si>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</si>
  <si>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</si>
  <si>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</si>
  <si>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</si>
  <si>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</si>
  <si>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</si>
  <si>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</si>
  <si>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</si>
  <si>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</si>
  <si>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</si>
  <si>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</si>
  <si>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</si>
  <si>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</si>
  <si>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</si>
  <si>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</si>
  <si>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</si>
  <si>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</si>
  <si>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</si>
  <si>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</si>
  <si>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</si>
  <si>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</si>
  <si>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</si>
  <si>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</si>
  <si>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</si>
  <si>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</si>
  <si>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</si>
  <si>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</si>
  <si>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</si>
  <si>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</si>
  <si>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</si>
  <si>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</si>
  <si>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</si>
  <si>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</si>
  <si>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</si>
  <si>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</si>
  <si>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</si>
  <si>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</si>
  <si>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</si>
  <si>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</si>
  <si>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</si>
  <si>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</si>
  <si>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</si>
  <si>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</si>
  <si>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</si>
  <si>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</si>
  <si>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</si>
  <si>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</si>
  <si>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</si>
  <si>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</si>
  <si>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</si>
  <si>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</si>
  <si>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</si>
  <si>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</si>
  <si>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</si>
  <si>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</si>
  <si>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</si>
  <si>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</si>
  <si>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</si>
  <si>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</si>
  <si>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</si>
  <si>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</si>
  <si>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</si>
  <si>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</si>
  <si>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</si>
  <si>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</si>
  <si>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</si>
  <si>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</si>
  <si>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</si>
  <si>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</si>
  <si>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</si>
  <si>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</si>
  <si>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</si>
  <si>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</si>
  <si>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</si>
  <si>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</si>
  <si>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</si>
  <si>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</si>
  <si>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</si>
  <si>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</si>
  <si>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</si>
  <si>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</si>
  <si>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</si>
  <si>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</si>
  <si>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</si>
  <si>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</si>
  <si>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</si>
  <si>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</si>
  <si>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</si>
  <si>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</si>
  <si>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</si>
  <si>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</si>
  <si>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</si>
  <si>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</si>
  <si>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</si>
  <si>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</si>
  <si>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</si>
  <si>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</si>
  <si>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</si>
  <si>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</si>
  <si>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</si>
  <si>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</si>
  <si>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</si>
  <si>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</si>
  <si>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</si>
  <si>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</si>
  <si>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</si>
  <si>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</si>
  <si>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</si>
  <si>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</si>
  <si>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</si>
  <si>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</si>
  <si>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</si>
  <si>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</si>
  <si>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</si>
  <si>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</si>
  <si>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</si>
  <si>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</si>
  <si>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</si>
  <si>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</si>
  <si>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</si>
  <si>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</si>
  <si>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</si>
  <si>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</si>
  <si>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</si>
  <si>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</si>
  <si>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</si>
  <si>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</si>
  <si>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</si>
  <si>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</si>
  <si>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</si>
  <si>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</si>
  <si>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</si>
  <si>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</si>
  <si>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</si>
  <si>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</si>
  <si>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</si>
  <si>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</si>
  <si>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</si>
  <si>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</si>
  <si>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</si>
  <si>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</si>
  <si>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</si>
  <si>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</si>
  <si>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</si>
  <si>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</si>
  <si>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</si>
  <si>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</si>
  <si>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</si>
  <si>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</si>
  <si>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</si>
  <si>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</si>
  <si>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</si>
  <si>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</si>
  <si>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</si>
  <si>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</si>
  <si>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</si>
  <si>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</si>
  <si>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</si>
  <si>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</si>
  <si>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</si>
  <si>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</si>
  <si>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</si>
  <si>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</si>
  <si>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</si>
  <si>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</si>
  <si>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</si>
  <si>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</si>
  <si>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</si>
  <si>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</si>
  <si>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</si>
  <si>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</si>
  <si>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</si>
  <si>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</si>
  <si>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</si>
  <si>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</si>
  <si>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</si>
  <si>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</si>
  <si>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</si>
  <si>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</si>
  <si>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</si>
  <si>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</si>
  <si>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</si>
  <si>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</si>
  <si>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</si>
  <si>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</si>
  <si>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</si>
  <si>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</si>
  <si>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</si>
  <si>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</si>
  <si>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</si>
  <si>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</si>
  <si>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</si>
  <si>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</si>
  <si>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</si>
  <si>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</si>
  <si>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</si>
  <si>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</si>
  <si>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</si>
  <si>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</si>
  <si>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</si>
  <si>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</si>
  <si>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</si>
  <si>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</si>
  <si>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</si>
  <si>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</si>
  <si>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</si>
  <si>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</si>
  <si>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</si>
  <si>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</si>
  <si>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</si>
  <si>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</si>
  <si>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</si>
  <si>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</si>
  <si>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</si>
  <si>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</si>
  <si>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</si>
  <si>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</si>
  <si>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</si>
  <si>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</si>
  <si>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</si>
  <si>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</si>
  <si>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</si>
  <si>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</si>
  <si>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</si>
  <si>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</si>
  <si>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</si>
  <si>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</si>
  <si>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</si>
  <si>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</si>
  <si>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</si>
  <si>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</si>
  <si>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</si>
  <si>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</si>
  <si>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</si>
  <si>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</si>
  <si>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</si>
  <si>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</si>
  <si>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</si>
  <si>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</si>
  <si>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</si>
  <si>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</si>
  <si>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</si>
  <si>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</si>
  <si>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</si>
  <si>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</si>
  <si>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</si>
  <si>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</si>
  <si>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</si>
  <si>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</si>
  <si>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</si>
  <si>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</si>
  <si>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</si>
  <si>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</si>
  <si>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</si>
  <si>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</si>
  <si>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</si>
  <si>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</si>
  <si>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</si>
  <si>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</si>
  <si>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</si>
  <si>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</si>
  <si>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</si>
  <si>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</si>
  <si>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</si>
  <si>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</si>
  <si>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</si>
  <si>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</si>
  <si>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</si>
  <si>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</si>
  <si>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</si>
  <si>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</si>
  <si>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</si>
  <si>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</si>
  <si>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</si>
  <si>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</si>
  <si>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</si>
  <si>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</si>
  <si>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</si>
  <si>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</si>
  <si>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</si>
  <si>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</si>
  <si>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</si>
  <si>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</si>
  <si>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</si>
  <si>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</si>
  <si>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</si>
  <si>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</si>
  <si>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</si>
  <si>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</si>
  <si>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</si>
  <si>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</si>
  <si>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</si>
  <si>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</si>
  <si>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</si>
  <si>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</si>
  <si>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</si>
  <si>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</si>
  <si>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</si>
  <si>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</si>
  <si>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</si>
  <si>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</si>
  <si>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</si>
  <si>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</si>
  <si>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</si>
  <si>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</si>
  <si>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</si>
  <si>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</si>
  <si>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</si>
  <si>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</si>
  <si>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</si>
  <si>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</si>
  <si>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</si>
  <si>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</si>
  <si>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</si>
  <si>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</si>
  <si>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</si>
  <si>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</si>
  <si>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</si>
  <si>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</si>
  <si>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</si>
  <si>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</si>
  <si>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</si>
  <si>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</si>
  <si>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</si>
  <si>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</si>
  <si>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</si>
  <si>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</si>
  <si>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</si>
  <si>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</si>
  <si>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</si>
  <si>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</si>
  <si>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</si>
  <si>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</si>
  <si>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</si>
  <si>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</si>
  <si>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</si>
  <si>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</si>
  <si>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</si>
  <si>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</si>
  <si>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</si>
  <si>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</si>
  <si>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</si>
  <si>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</si>
  <si>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</si>
  <si>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</si>
  <si>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</si>
  <si>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</si>
  <si>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</si>
  <si>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</si>
  <si>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</si>
  <si>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</si>
  <si>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</si>
  <si>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</si>
  <si>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</si>
  <si>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</si>
  <si>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</si>
  <si>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</si>
  <si>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</si>
  <si>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</si>
  <si>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</si>
  <si>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</si>
  <si>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</si>
  <si>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</si>
  <si>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</si>
  <si>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</si>
  <si>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</si>
  <si>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</si>
  <si>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</si>
  <si>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</si>
  <si>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</si>
  <si>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</si>
  <si>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</si>
  <si>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</si>
  <si>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</si>
  <si>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</si>
  <si>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</si>
  <si>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</si>
  <si>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</si>
  <si>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</si>
  <si>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</si>
  <si>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</si>
  <si>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</si>
  <si>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</si>
  <si>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</si>
  <si>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</si>
  <si>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</si>
  <si>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</si>
  <si>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</si>
  <si>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</si>
  <si>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</si>
  <si>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</si>
  <si>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</si>
  <si>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</si>
  <si>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</si>
  <si>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</si>
  <si>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</si>
  <si>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</si>
  <si>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</si>
  <si>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</si>
  <si>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</si>
  <si>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</si>
  <si>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</si>
  <si>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</si>
  <si>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</si>
  <si>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</si>
  <si>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</si>
  <si>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</si>
  <si>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</si>
  <si>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</si>
  <si>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</si>
  <si>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</si>
  <si>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</si>
  <si>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</si>
  <si>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</si>
  <si>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</si>
  <si>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</si>
  <si>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</si>
  <si>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</si>
  <si>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</si>
  <si>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</si>
  <si>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</si>
  <si>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</si>
  <si>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</si>
  <si>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</si>
  <si>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</si>
  <si>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</si>
  <si>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</si>
  <si>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</si>
  <si>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</si>
  <si>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</si>
  <si>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</si>
  <si>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</si>
  <si>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</si>
  <si>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</si>
  <si>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</si>
  <si>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</si>
  <si>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</si>
  <si>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</si>
  <si>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</si>
  <si>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</si>
  <si>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</si>
  <si>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</si>
  <si>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</si>
  <si>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</si>
  <si>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</si>
  <si>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</si>
  <si>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</si>
  <si>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</si>
  <si>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</si>
  <si>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</si>
  <si>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</si>
  <si>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</si>
  <si>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</si>
  <si>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</si>
  <si>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</si>
  <si>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</si>
  <si>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</si>
  <si>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</si>
  <si>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</si>
  <si>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</si>
  <si>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</si>
  <si>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</si>
  <si>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</si>
  <si>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</si>
  <si>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</si>
  <si>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</si>
  <si>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</si>
  <si>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</si>
  <si>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</si>
  <si>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</si>
  <si>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</si>
  <si>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</si>
  <si>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</si>
  <si>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</si>
  <si>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</si>
  <si>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</si>
  <si>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</si>
  <si>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</si>
  <si>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</si>
  <si>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</si>
  <si>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</si>
  <si>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</si>
  <si>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</si>
  <si>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</si>
  <si>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</si>
  <si>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</si>
  <si>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</si>
  <si>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</si>
  <si>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</si>
  <si>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</si>
  <si>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</si>
  <si>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</si>
  <si>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</si>
  <si>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</si>
  <si>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</si>
  <si>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</si>
  <si>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</si>
  <si>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</si>
  <si>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</si>
  <si>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</si>
  <si>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</si>
  <si>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</si>
  <si>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</si>
  <si>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</si>
  <si>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</si>
  <si>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</si>
  <si>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</si>
  <si>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</si>
  <si>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</si>
  <si>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</si>
  <si>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</si>
  <si>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</si>
  <si>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</si>
  <si>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</si>
  <si>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</si>
  <si>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</si>
  <si>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</si>
  <si>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</si>
  <si>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</si>
  <si>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</si>
  <si>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</si>
  <si>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</si>
  <si>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</si>
  <si>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</si>
  <si>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</si>
  <si>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</si>
  <si>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</si>
  <si>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</si>
  <si>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</si>
  <si>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</si>
  <si>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</si>
  <si>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</si>
  <si>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</si>
  <si>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</si>
  <si>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</si>
  <si>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</si>
  <si>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</si>
  <si>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</si>
  <si>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</si>
  <si>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</si>
  <si>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</si>
  <si>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</si>
  <si>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</si>
  <si>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</si>
  <si>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</si>
  <si>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</si>
  <si>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</si>
  <si>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</si>
  <si>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</si>
  <si>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</si>
  <si>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</si>
  <si>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</si>
  <si>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</si>
  <si>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</si>
  <si>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</si>
  <si>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</si>
  <si>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</si>
  <si>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</si>
  <si>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</si>
  <si>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</si>
  <si>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</si>
  <si>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</si>
  <si>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</si>
  <si>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</si>
  <si>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</si>
  <si>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</si>
  <si>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</si>
  <si>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</si>
  <si>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</si>
  <si>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</si>
  <si>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</si>
  <si>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</si>
  <si>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</si>
  <si>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</si>
  <si>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</si>
  <si>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</si>
  <si>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</si>
  <si>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</si>
  <si>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</si>
  <si>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</si>
  <si>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</si>
  <si>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</si>
  <si>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</si>
  <si>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</si>
  <si>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</si>
  <si>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</si>
  <si>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</si>
  <si>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</si>
  <si>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</si>
  <si>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</si>
  <si>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</si>
  <si>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</si>
  <si>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</si>
  <si>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</si>
  <si>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</si>
  <si>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</si>
  <si>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</si>
  <si>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</si>
  <si>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</si>
  <si>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</si>
  <si>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</si>
  <si>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</si>
  <si>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</si>
  <si>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</si>
  <si>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</si>
  <si>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</si>
  <si>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</si>
  <si>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</si>
  <si>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</si>
  <si>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</si>
  <si>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</si>
  <si>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</si>
  <si>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</si>
  <si>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</si>
  <si>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</si>
  <si>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</si>
  <si>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</si>
  <si>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</si>
  <si>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</si>
  <si>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</si>
  <si>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</si>
  <si>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</si>
  <si>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</si>
  <si>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</si>
  <si>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</si>
  <si>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</si>
  <si>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</si>
  <si>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</si>
  <si>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</si>
  <si>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</si>
  <si>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</si>
  <si>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</si>
  <si>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</si>
  <si>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</si>
  <si>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</si>
  <si>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</si>
  <si>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</si>
  <si>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</si>
  <si>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</si>
  <si>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</si>
  <si>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</si>
  <si>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</si>
  <si>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</si>
  <si>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</si>
  <si>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</si>
  <si>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</si>
  <si>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</si>
  <si>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</si>
  <si>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</si>
  <si>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</si>
  <si>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</si>
  <si>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</si>
  <si>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</si>
  <si>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</si>
  <si>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</si>
  <si>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</si>
  <si>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</si>
  <si>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</si>
  <si>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</si>
  <si>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</si>
  <si>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</si>
  <si>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</si>
  <si>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</si>
  <si>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</si>
  <si>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</si>
  <si>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</si>
  <si>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</si>
  <si>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</si>
  <si>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</si>
  <si>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</si>
  <si>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</si>
  <si>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</si>
  <si>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</si>
  <si>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</si>
  <si>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</si>
  <si>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</si>
  <si>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</si>
  <si>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</si>
  <si>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</si>
  <si>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</si>
  <si>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</si>
  <si>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</si>
  <si>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</si>
  <si>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</si>
  <si>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</si>
  <si>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</si>
  <si>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</si>
  <si>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</si>
  <si>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</si>
  <si>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</si>
  <si>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</si>
  <si>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</si>
  <si>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</si>
  <si>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</si>
  <si>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</si>
  <si>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</si>
  <si>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</si>
  <si>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</si>
  <si>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</si>
  <si>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</si>
  <si>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</si>
  <si>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</si>
  <si>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</si>
  <si>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</si>
  <si>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</si>
  <si>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</si>
  <si>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</si>
  <si>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</si>
  <si>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</si>
  <si>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</si>
  <si>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</si>
  <si>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</si>
  <si>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</si>
  <si>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</si>
  <si>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</si>
  <si>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</si>
  <si>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</si>
  <si>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</si>
  <si>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</si>
  <si>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</si>
  <si>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</si>
  <si>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</si>
  <si>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</si>
  <si>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</si>
  <si>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</si>
  <si>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</si>
  <si>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</si>
  <si>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</si>
  <si>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</si>
  <si>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</si>
  <si>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</si>
  <si>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</si>
  <si>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</si>
  <si>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</si>
  <si>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</si>
  <si>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</si>
  <si>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</si>
  <si>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</si>
  <si>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</si>
  <si>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</si>
  <si>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</si>
  <si>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</si>
  <si>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</si>
  <si>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</si>
  <si>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</si>
  <si>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</si>
  <si>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</si>
  <si>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</si>
  <si>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</si>
  <si>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</si>
  <si>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</si>
  <si>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</si>
  <si>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</si>
  <si>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</si>
  <si>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</si>
  <si>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</si>
  <si>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</si>
  <si>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</si>
  <si>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</si>
  <si>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</si>
  <si>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</si>
  <si>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</si>
  <si>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</si>
  <si>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</si>
  <si>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</si>
  <si>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</si>
  <si>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</si>
  <si>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</si>
  <si>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</si>
  <si>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</si>
  <si>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</si>
  <si>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</si>
  <si>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</si>
  <si>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</si>
  <si>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</si>
  <si>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</si>
  <si>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</si>
  <si>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</si>
  <si>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</si>
  <si>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</si>
  <si>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</si>
  <si>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</si>
  <si>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</si>
  <si>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</si>
  <si>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</si>
  <si>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</si>
  <si>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</si>
  <si>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</si>
  <si>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</si>
  <si>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</si>
  <si>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</si>
  <si>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</si>
  <si>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</si>
  <si>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</si>
  <si>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</si>
  <si>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</si>
  <si>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</si>
  <si>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</si>
  <si>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</si>
  <si>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</si>
  <si>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</si>
  <si>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</si>
  <si>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</si>
  <si>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</si>
  <si>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</si>
  <si>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</si>
  <si>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</si>
  <si>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</si>
  <si>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</si>
  <si>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</si>
  <si>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</si>
  <si>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</si>
  <si>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</si>
  <si>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</si>
  <si>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</si>
  <si>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</si>
  <si>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</si>
  <si>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</si>
  <si>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</si>
  <si>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</si>
  <si>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</si>
  <si>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</si>
  <si>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</si>
  <si>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</si>
  <si>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</si>
  <si>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</si>
  <si>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</si>
  <si>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</si>
  <si>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</si>
  <si>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</si>
  <si>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</si>
  <si>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</si>
  <si>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</si>
  <si>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</si>
  <si>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</si>
  <si>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</si>
  <si>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</si>
  <si>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</si>
  <si>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</si>
  <si>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</si>
  <si>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</si>
  <si>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</si>
  <si>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</si>
  <si>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</si>
  <si>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</si>
  <si>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</si>
  <si>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</si>
  <si>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</si>
  <si>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</si>
  <si>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</si>
  <si>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</si>
  <si>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</si>
  <si>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</si>
  <si>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</si>
  <si>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</si>
  <si>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</si>
  <si>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</si>
  <si>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</si>
  <si>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</si>
  <si>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</si>
  <si>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</si>
  <si>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</si>
  <si>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</si>
  <si>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</si>
  <si>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</si>
  <si>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</si>
  <si>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</si>
  <si>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</si>
  <si>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</si>
  <si>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</si>
  <si>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</si>
  <si>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</si>
  <si>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</si>
  <si>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</si>
  <si>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</si>
  <si>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</si>
  <si>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</si>
  <si>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</si>
  <si>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</si>
  <si>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</si>
  <si>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</si>
  <si>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</si>
  <si>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</si>
  <si>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</si>
  <si>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</si>
  <si>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</si>
  <si>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</si>
  <si>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</si>
  <si>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</si>
  <si>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</si>
  <si>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</si>
  <si>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</si>
  <si>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</si>
  <si>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</si>
  <si>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</si>
  <si>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</si>
  <si>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</si>
  <si>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</si>
  <si>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</si>
  <si>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</si>
  <si>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</si>
  <si>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</si>
  <si>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</si>
  <si>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</si>
  <si>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</si>
  <si>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</si>
  <si>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</si>
  <si>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</si>
  <si>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</si>
  <si>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</si>
  <si>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</si>
  <si>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</si>
  <si>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</si>
  <si>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</si>
  <si>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</si>
  <si>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</si>
  <si>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</si>
  <si>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</si>
  <si>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</si>
  <si>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</si>
  <si>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</si>
  <si>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</si>
  <si>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</si>
  <si>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</si>
  <si>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</si>
  <si>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</si>
  <si>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</si>
  <si>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</si>
  <si>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</si>
  <si>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</si>
  <si>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</si>
  <si>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</si>
  <si>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</si>
  <si>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</si>
  <si>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</si>
  <si>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</si>
  <si>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</si>
  <si>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</si>
  <si>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</si>
  <si>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</si>
  <si>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</si>
  <si>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</si>
  <si>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</si>
  <si>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</si>
  <si>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</si>
  <si>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</si>
  <si>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</si>
  <si>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</si>
  <si>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</si>
  <si>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</si>
  <si>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</si>
  <si>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</si>
  <si>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</si>
  <si>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</si>
  <si>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</si>
  <si>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</si>
  <si>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</si>
  <si>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</si>
  <si>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</si>
  <si>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</si>
  <si>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</si>
  <si>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</si>
  <si>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</si>
  <si>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</si>
  <si>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</si>
  <si>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</si>
  <si>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</si>
  <si>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</si>
  <si>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</si>
  <si>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</si>
  <si>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</si>
  <si>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</si>
  <si>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</si>
  <si>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</si>
  <si>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</si>
  <si>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</si>
  <si>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</si>
  <si>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</si>
  <si>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</si>
  <si>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</si>
  <si>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</si>
  <si>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</si>
  <si>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</si>
  <si>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</si>
  <si>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</si>
  <si>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</si>
  <si>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</si>
  <si>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</si>
  <si>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</si>
  <si>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</si>
  <si>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</si>
  <si>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</si>
  <si>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</si>
  <si>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</si>
  <si>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</si>
  <si>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</si>
  <si>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</si>
  <si>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</si>
  <si>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</si>
  <si>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</si>
  <si>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</si>
  <si>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</si>
  <si>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</si>
  <si>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</si>
  <si>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</si>
  <si>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</si>
  <si>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</si>
  <si>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</si>
  <si>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</si>
  <si>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</si>
  <si>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</si>
  <si>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</si>
  <si>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</si>
  <si>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</si>
  <si>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</si>
  <si>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</si>
  <si>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</si>
  <si>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</si>
  <si>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</si>
  <si>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</si>
  <si>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</si>
  <si>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</si>
  <si>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</si>
  <si>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</si>
  <si>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</si>
  <si>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</si>
  <si>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</si>
  <si>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</si>
  <si>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</si>
  <si>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</si>
  <si>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</si>
  <si>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</si>
  <si>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</si>
  <si>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</si>
  <si>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</si>
  <si>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</si>
  <si>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</si>
  <si>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</si>
  <si>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</si>
  <si>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</si>
  <si>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</si>
  <si>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</si>
  <si>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</si>
  <si>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</si>
  <si>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</si>
  <si>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</si>
  <si>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</si>
  <si>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</si>
  <si>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</si>
  <si>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</si>
  <si>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</si>
  <si>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</si>
  <si>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</si>
  <si>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</si>
  <si>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</si>
  <si>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</si>
  <si>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</si>
  <si>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</si>
  <si>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</si>
  <si>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</si>
  <si>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</si>
  <si>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</si>
  <si>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</si>
  <si>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</si>
  <si>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</si>
  <si>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</si>
  <si>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</si>
  <si>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</si>
  <si>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</si>
  <si>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</si>
  <si>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</si>
  <si>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</si>
  <si>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</si>
  <si>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</si>
  <si>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</si>
  <si>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</si>
  <si>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</si>
  <si>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</si>
  <si>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</si>
  <si>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</si>
  <si>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</si>
  <si>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</si>
  <si>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</si>
  <si>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</si>
  <si>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</si>
  <si>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</si>
  <si>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</si>
  <si>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</si>
  <si>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</si>
  <si>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</si>
  <si>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</si>
  <si>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</si>
  <si>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</si>
  <si>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</si>
  <si>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</si>
  <si>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</si>
  <si>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</si>
  <si>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</si>
  <si>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</si>
  <si>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</si>
  <si>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</si>
  <si>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</si>
  <si>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</si>
  <si>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</si>
  <si>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</si>
  <si>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</si>
  <si>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</si>
  <si>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</si>
  <si>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</si>
  <si>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</si>
  <si>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</si>
  <si>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</si>
  <si>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</si>
  <si>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</si>
  <si>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</si>
  <si>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</si>
  <si>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</si>
  <si>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</si>
  <si>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</si>
  <si>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</si>
  <si>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</si>
  <si>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</si>
  <si>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</si>
  <si>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</si>
  <si>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</si>
  <si>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</si>
  <si>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</si>
  <si>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</si>
  <si>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</si>
  <si>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</si>
  <si>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</si>
  <si>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</si>
  <si>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</si>
  <si>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</si>
  <si>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</si>
  <si>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</si>
  <si>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</si>
  <si>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</si>
  <si>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</si>
  <si>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</si>
  <si>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</si>
  <si>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</si>
  <si>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</si>
  <si>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</si>
  <si>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</si>
  <si>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</si>
  <si>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</si>
  <si>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</si>
  <si>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</si>
  <si>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</si>
  <si>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</si>
  <si>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</si>
  <si>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</si>
  <si>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</si>
  <si>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</si>
  <si>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</si>
  <si>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</si>
  <si>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</si>
  <si>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</si>
  <si>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</si>
  <si>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</si>
  <si>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</si>
  <si>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</si>
  <si>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</si>
  <si>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</si>
  <si>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</si>
  <si>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</si>
  <si>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</si>
  <si>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</si>
  <si>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</si>
  <si>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</si>
  <si>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</si>
  <si>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</si>
  <si>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</si>
  <si>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</si>
  <si>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</si>
  <si>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</si>
  <si>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</si>
  <si>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</si>
  <si>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</si>
  <si>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</si>
  <si>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</si>
  <si>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</si>
  <si>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</si>
  <si>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</si>
  <si>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</si>
  <si>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</si>
  <si>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</si>
  <si>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</si>
  <si>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</si>
  <si>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</si>
  <si>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</si>
  <si>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</si>
  <si>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</si>
  <si>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</si>
  <si>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</si>
  <si>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</si>
  <si>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</si>
  <si>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</si>
  <si>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</si>
  <si>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</si>
  <si>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</si>
  <si>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</si>
  <si>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</si>
  <si>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</si>
  <si>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</si>
  <si>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</si>
  <si>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</si>
  <si>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</si>
  <si>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</si>
  <si>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</si>
  <si>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</si>
  <si>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</si>
  <si>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</si>
  <si>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</si>
  <si>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</si>
  <si>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</si>
  <si>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</si>
  <si>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</si>
  <si>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</si>
  <si>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</si>
  <si>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</si>
  <si>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</si>
  <si>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</si>
  <si>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</si>
  <si>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</si>
  <si>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</si>
  <si>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</si>
  <si>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</si>
  <si>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</si>
  <si>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</si>
  <si>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</si>
  <si>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</si>
  <si>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</si>
  <si>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</si>
  <si>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</si>
  <si>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</si>
  <si>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</si>
  <si>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</si>
  <si>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</si>
  <si>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</si>
  <si>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</si>
  <si>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</si>
  <si>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</si>
  <si>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</si>
  <si>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</si>
  <si>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</si>
  <si>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</si>
  <si>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</si>
  <si>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</si>
  <si>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</si>
  <si>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</si>
  <si>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</si>
  <si>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</si>
  <si>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</si>
  <si>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</si>
  <si>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</si>
  <si>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</si>
  <si>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</si>
  <si>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</si>
  <si>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</si>
  <si>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</si>
  <si>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</si>
  <si>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</si>
  <si>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</si>
  <si>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</si>
  <si>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</si>
  <si>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</si>
  <si>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</si>
  <si>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</si>
  <si>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</si>
  <si>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</si>
  <si>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</si>
  <si>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</si>
  <si>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</si>
  <si>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</si>
  <si>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</si>
  <si>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</si>
  <si>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</si>
  <si>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</si>
  <si>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</si>
  <si>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</si>
  <si>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</si>
  <si>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</si>
  <si>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</si>
  <si>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</si>
  <si>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</si>
  <si>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</si>
  <si>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</si>
  <si>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</si>
  <si>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</si>
  <si>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</si>
  <si>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</si>
  <si>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</si>
  <si>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</si>
  <si>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</si>
  <si>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</si>
  <si>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</si>
  <si>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</si>
  <si>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</si>
  <si>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</si>
  <si>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</si>
  <si>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</si>
  <si>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</si>
  <si>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</si>
  <si>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</si>
  <si>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</si>
  <si>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</si>
  <si>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</si>
  <si>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</si>
  <si>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</si>
  <si>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</si>
  <si>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</si>
  <si>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</si>
  <si>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</si>
  <si>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</si>
  <si>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</si>
  <si>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</si>
  <si>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</si>
  <si>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</si>
  <si>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</si>
  <si>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</si>
  <si>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</si>
  <si>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</si>
  <si>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</si>
  <si>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</si>
  <si>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</si>
  <si>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</si>
  <si>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</si>
  <si>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</si>
  <si>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</si>
  <si>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</si>
  <si>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</si>
  <si>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</si>
  <si>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</si>
  <si>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</si>
  <si>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</si>
  <si>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</si>
  <si>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</si>
  <si>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</si>
  <si>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</si>
  <si>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</si>
  <si>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</si>
  <si>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</si>
  <si>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</si>
  <si>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</si>
  <si>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</si>
  <si>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</si>
  <si>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</si>
  <si>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</si>
  <si>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</si>
  <si>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</si>
  <si>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</si>
  <si>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</si>
  <si>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</si>
  <si>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</si>
  <si>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</si>
  <si>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</si>
  <si>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</si>
  <si>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</si>
  <si>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</si>
  <si>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</si>
  <si>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</si>
  <si>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</si>
  <si>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</si>
  <si>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</si>
  <si>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</si>
  <si>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</si>
  <si>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</si>
  <si>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</si>
  <si>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</si>
  <si>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</si>
  <si>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</si>
  <si>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</si>
  <si>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</si>
  <si>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</si>
  <si>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</si>
  <si>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</si>
  <si>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</si>
  <si>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</si>
  <si>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</si>
  <si>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</si>
  <si>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</si>
  <si>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</si>
  <si>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</si>
  <si>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</si>
  <si>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</si>
  <si>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</si>
  <si>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</si>
  <si>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</si>
  <si>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</si>
  <si>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</si>
  <si>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</si>
  <si>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</si>
  <si>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</si>
  <si>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</si>
  <si>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</si>
  <si>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</si>
  <si>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</si>
  <si>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</si>
  <si>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</si>
  <si>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</si>
  <si>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</si>
  <si>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</si>
  <si>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</si>
  <si>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</si>
  <si>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</si>
  <si>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</si>
  <si>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</si>
  <si>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</si>
  <si>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</si>
  <si>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</si>
  <si>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</si>
  <si>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</si>
  <si>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</si>
  <si>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</si>
  <si>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</si>
  <si>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</si>
  <si>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</si>
  <si>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</si>
  <si>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</si>
  <si>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</si>
  <si>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</si>
  <si>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</si>
  <si>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</si>
  <si>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</si>
  <si>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</si>
  <si>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</si>
  <si>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</si>
  <si>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</si>
  <si>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</si>
  <si>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</si>
  <si>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</si>
  <si>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</si>
  <si>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</si>
  <si>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</si>
  <si>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</si>
  <si>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</si>
  <si>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</si>
  <si>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</si>
  <si>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</si>
  <si>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</si>
  <si>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</si>
  <si>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</si>
  <si>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</si>
  <si>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</si>
  <si>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</si>
  <si>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</si>
  <si>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</si>
  <si>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</si>
  <si>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</si>
  <si>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</si>
  <si>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</si>
  <si>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</si>
  <si>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</si>
  <si>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</si>
  <si>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</si>
  <si>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</si>
  <si>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</si>
  <si>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</si>
  <si>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</si>
  <si>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</si>
  <si>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</si>
  <si>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</si>
  <si>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</si>
  <si>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</si>
  <si>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</si>
  <si>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</si>
  <si>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</si>
  <si>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</si>
  <si>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</si>
  <si>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</si>
  <si>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</si>
  <si>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</si>
  <si>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</si>
  <si>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</si>
  <si>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</si>
  <si>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</si>
  <si>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</si>
  <si>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</si>
  <si>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</si>
  <si>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</si>
  <si>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</si>
  <si>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</si>
  <si>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</si>
  <si>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</si>
  <si>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</si>
  <si>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</si>
  <si>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</si>
  <si>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</si>
  <si>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</si>
  <si>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</si>
  <si>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</si>
  <si>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</si>
  <si>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</si>
  <si>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</si>
  <si>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</si>
  <si>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</si>
  <si>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</si>
  <si>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</si>
  <si>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</si>
  <si>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</si>
  <si>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</si>
  <si>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</si>
  <si>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</si>
  <si>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</si>
  <si>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</si>
  <si>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</si>
  <si>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</si>
  <si>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</si>
  <si>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</si>
  <si>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</si>
  <si>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</si>
  <si>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</si>
  <si>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</si>
  <si>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</si>
  <si>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</si>
  <si>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</si>
  <si>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</si>
  <si>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</si>
  <si>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</si>
  <si>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</si>
  <si>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</si>
  <si>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</si>
  <si>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</si>
  <si>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</si>
  <si>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</si>
  <si>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</si>
  <si>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</si>
  <si>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</si>
  <si>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</si>
  <si>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</si>
  <si>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</si>
  <si>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</si>
  <si>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</si>
  <si>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</si>
  <si>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</si>
  <si>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</si>
  <si>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</si>
  <si>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</si>
  <si>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</si>
  <si>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</si>
  <si>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</si>
  <si>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</si>
  <si>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</si>
  <si>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</si>
  <si>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</si>
  <si>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</si>
  <si>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</si>
  <si>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</si>
  <si>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</si>
  <si>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</si>
  <si>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</si>
  <si>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</si>
  <si>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</si>
  <si>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</si>
  <si>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</si>
  <si>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</si>
  <si>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</si>
  <si>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</si>
  <si>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</si>
  <si>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</si>
  <si>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</si>
  <si>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</si>
  <si>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</si>
  <si>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</si>
  <si>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</si>
  <si>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</si>
  <si>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</si>
  <si>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</si>
  <si>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</si>
  <si>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</si>
  <si>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</si>
  <si>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</si>
  <si>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</si>
  <si>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</si>
  <si>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</si>
  <si>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</si>
  <si>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</si>
  <si>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</si>
  <si>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</si>
  <si>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</si>
  <si>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</si>
  <si>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</si>
  <si>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</si>
  <si>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</si>
  <si>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</si>
  <si>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</si>
  <si>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</si>
  <si>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</si>
  <si>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</si>
  <si>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</si>
  <si>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</si>
  <si>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</si>
  <si>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</si>
  <si>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</si>
  <si>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</si>
  <si>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</si>
  <si>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</si>
  <si>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</si>
  <si>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</si>
  <si>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</si>
  <si>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</si>
  <si>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</si>
  <si>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</si>
  <si>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</si>
  <si>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</si>
  <si>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</si>
  <si>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</si>
  <si>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</si>
  <si>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</si>
  <si>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</si>
  <si>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</si>
  <si>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</si>
  <si>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</si>
  <si>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</si>
  <si>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</si>
  <si>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</si>
  <si>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</si>
  <si>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</si>
  <si>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</si>
  <si>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</si>
  <si>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</si>
  <si>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</si>
  <si>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</si>
  <si>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</si>
  <si>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</si>
  <si>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</si>
  <si>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</si>
  <si>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</si>
  <si>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</si>
  <si>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</si>
  <si>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</si>
  <si>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</si>
  <si>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</si>
  <si>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</si>
  <si>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</si>
  <si>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</si>
  <si>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</si>
  <si>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</si>
  <si>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</si>
  <si>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</si>
  <si>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</si>
  <si>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</si>
  <si>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</si>
  <si>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</si>
  <si>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</si>
  <si>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</si>
  <si>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</si>
  <si>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</si>
  <si>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</si>
  <si>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</si>
  <si>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</si>
  <si>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</si>
  <si>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</si>
  <si>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</si>
  <si>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</si>
  <si>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</si>
  <si>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</si>
  <si>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</si>
  <si>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</si>
  <si>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</si>
  <si>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</si>
  <si>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</si>
  <si>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</si>
  <si>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</si>
  <si>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</si>
  <si>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</si>
  <si>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</si>
  <si>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</si>
  <si>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</si>
  <si>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</si>
  <si>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</si>
  <si>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</si>
  <si>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</si>
  <si>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</si>
  <si>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</si>
  <si>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</si>
  <si>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</si>
  <si>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</si>
  <si>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</si>
  <si>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</si>
  <si>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</si>
  <si>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</si>
  <si>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</si>
  <si>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</si>
  <si>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</si>
  <si>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</si>
  <si>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</si>
  <si>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</si>
  <si>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</si>
  <si>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</si>
  <si>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</si>
  <si>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</si>
  <si>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</si>
  <si>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</si>
  <si>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</si>
  <si>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</si>
  <si>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</si>
  <si>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</si>
  <si>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</si>
  <si>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</si>
  <si>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</si>
  <si>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</si>
  <si>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</si>
  <si>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</si>
  <si>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</si>
  <si>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</si>
  <si>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</si>
  <si>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</si>
  <si>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</si>
  <si>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</si>
  <si>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</si>
  <si>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</si>
  <si>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</si>
  <si>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</si>
  <si>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</si>
  <si>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</si>
  <si>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</si>
  <si>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</si>
  <si>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</si>
  <si>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</si>
  <si>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</si>
  <si>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</si>
  <si>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</si>
  <si>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</si>
  <si>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</si>
  <si>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</si>
  <si>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</si>
  <si>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</si>
  <si>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</si>
  <si>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</si>
  <si>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</si>
  <si>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</si>
  <si>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</si>
  <si>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</si>
  <si>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</si>
  <si>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</si>
  <si>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</si>
  <si>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</si>
  <si>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</si>
  <si>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</si>
  <si>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</si>
  <si>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</si>
  <si>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</si>
  <si>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</si>
  <si>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</si>
  <si>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</si>
  <si>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</si>
  <si>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</si>
  <si>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</si>
  <si>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</si>
  <si>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</si>
  <si>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</si>
  <si>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</si>
  <si>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</si>
  <si>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</si>
  <si>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</si>
  <si>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</si>
  <si>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</si>
  <si>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</si>
  <si>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</si>
  <si>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</si>
  <si>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</si>
  <si>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</si>
  <si>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</si>
  <si>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</si>
  <si>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</si>
  <si>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</si>
  <si>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</si>
  <si>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</si>
  <si>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</si>
  <si>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</si>
  <si>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</si>
  <si>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</si>
  <si>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</si>
  <si>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</si>
  <si>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</si>
  <si>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</si>
  <si>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</si>
  <si>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</si>
  <si>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</si>
  <si>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</si>
  <si>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</si>
  <si>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</si>
  <si>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</si>
  <si>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</si>
  <si>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</si>
  <si>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</si>
  <si>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</si>
  <si>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</si>
  <si>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</si>
  <si>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</si>
  <si>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</si>
  <si>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</si>
  <si>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</si>
  <si>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</si>
  <si>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</si>
  <si>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</si>
  <si>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</si>
  <si>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</si>
  <si>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</si>
  <si>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</si>
  <si>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</si>
  <si>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</si>
  <si>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</si>
  <si>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</si>
  <si>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</si>
  <si>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</si>
  <si>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</si>
  <si>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</si>
  <si>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</si>
  <si>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</si>
  <si>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</si>
  <si>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</si>
  <si>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</si>
  <si>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</si>
  <si>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</si>
  <si>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</si>
  <si>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</si>
  <si>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</si>
  <si>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</si>
  <si>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</si>
  <si>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</si>
  <si>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</si>
  <si>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</si>
  <si>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</si>
  <si>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</si>
  <si>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</si>
  <si>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</si>
  <si>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</si>
  <si>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</si>
  <si>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</si>
  <si>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</si>
  <si>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</si>
  <si>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</si>
  <si>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</si>
  <si>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</si>
  <si>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</si>
  <si>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</si>
  <si>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</si>
  <si>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</si>
  <si>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</si>
  <si>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</si>
  <si>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</si>
  <si>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</si>
  <si>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</si>
  <si>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</si>
  <si>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</si>
  <si>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</si>
  <si>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</si>
  <si>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</si>
  <si>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</si>
  <si>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</si>
  <si>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</si>
  <si>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</si>
  <si>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</si>
  <si>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</si>
  <si>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</si>
  <si>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</si>
  <si>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</si>
  <si>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</si>
  <si>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</si>
  <si>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</si>
  <si>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</si>
  <si>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</si>
  <si>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</si>
  <si>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</si>
  <si>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</si>
  <si>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</si>
  <si>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</si>
  <si>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</si>
  <si>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</si>
  <si>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</si>
  <si>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</si>
  <si>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</si>
  <si>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</si>
  <si>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</si>
  <si>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</si>
  <si>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</si>
  <si>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</si>
  <si>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</si>
  <si>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</si>
  <si>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</si>
  <si>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</si>
  <si>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</si>
  <si>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</si>
  <si>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</si>
  <si>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</si>
  <si>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</si>
  <si>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</si>
  <si>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</si>
  <si>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</si>
  <si>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</si>
  <si>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</si>
  <si>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</si>
  <si>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</si>
  <si>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</si>
  <si>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</si>
  <si>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</si>
  <si>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</si>
  <si>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</si>
  <si>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</si>
  <si>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</si>
  <si>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</si>
  <si>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</si>
  <si>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</si>
  <si>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</si>
  <si>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</si>
  <si>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</si>
  <si>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</si>
  <si>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</si>
  <si>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</si>
  <si>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</si>
  <si>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</si>
  <si>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</si>
  <si>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</si>
  <si>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</si>
  <si>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</si>
  <si>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</si>
  <si>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</si>
  <si>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</si>
  <si>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</si>
  <si>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</si>
  <si>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</si>
  <si>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</si>
  <si>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</si>
  <si>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</si>
  <si>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</si>
  <si>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</si>
  <si>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</si>
  <si>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</si>
  <si>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</si>
  <si>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</si>
  <si>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</si>
  <si>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</si>
  <si>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</si>
  <si>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</si>
  <si>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</si>
  <si>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</si>
  <si>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</si>
  <si>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</si>
  <si>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</si>
  <si>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</si>
  <si>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</si>
  <si>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</si>
  <si>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</si>
  <si>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</si>
  <si>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</si>
  <si>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</si>
  <si>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</si>
  <si>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</si>
  <si>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</si>
  <si>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</si>
  <si>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</si>
  <si>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</si>
  <si>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</si>
  <si>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</si>
  <si>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</si>
  <si>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</si>
  <si>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</si>
  <si>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</si>
  <si>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</si>
  <si>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</si>
  <si>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</si>
  <si>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</si>
  <si>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</si>
  <si>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</si>
  <si>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</si>
  <si>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</si>
  <si>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</si>
  <si>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</si>
  <si>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</si>
  <si>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</si>
  <si>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</si>
  <si>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</si>
  <si>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</si>
  <si>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</si>
  <si>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</si>
  <si>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</si>
  <si>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</si>
  <si>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</si>
  <si>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</si>
  <si>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</si>
  <si>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</si>
  <si>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</si>
  <si>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</si>
  <si>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</si>
  <si>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</si>
  <si>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</si>
  <si>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</si>
  <si>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</si>
  <si>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</si>
  <si>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</si>
  <si>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</si>
  <si>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</si>
  <si>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</si>
  <si>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</si>
  <si>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</si>
  <si>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</si>
  <si>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</si>
  <si>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</si>
  <si>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</si>
  <si>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</si>
  <si>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</si>
  <si>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</si>
  <si>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</si>
  <si>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</si>
  <si>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</si>
  <si>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</si>
  <si>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</si>
  <si>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</si>
  <si>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</si>
  <si>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</si>
  <si>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</si>
  <si>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</si>
  <si>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</si>
  <si>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</si>
  <si>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</si>
  <si>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</si>
  <si>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</si>
  <si>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</si>
  <si>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</si>
  <si>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</si>
  <si>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</si>
  <si>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</si>
  <si>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</si>
  <si>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</si>
  <si>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</si>
  <si>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</si>
  <si>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</si>
  <si>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</si>
  <si>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</si>
  <si>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</si>
  <si>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</si>
  <si>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</si>
  <si>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</si>
  <si>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</si>
  <si>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</si>
  <si>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</si>
  <si>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</si>
  <si>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</si>
  <si>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</si>
  <si>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</si>
  <si>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</si>
  <si>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</si>
  <si>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</si>
  <si>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</si>
  <si>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</si>
  <si>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</si>
  <si>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</si>
  <si>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</si>
  <si>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</si>
  <si>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</si>
  <si>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</si>
  <si>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</si>
  <si>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</si>
  <si>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</si>
  <si>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</si>
  <si>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</si>
  <si>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</si>
  <si>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</si>
  <si>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</si>
  <si>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</si>
  <si>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</si>
  <si>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</si>
  <si>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</si>
  <si>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</si>
  <si>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</si>
  <si>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</si>
  <si>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</si>
  <si>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</si>
  <si>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</si>
  <si>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</si>
  <si>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</si>
  <si>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</si>
  <si>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</si>
  <si>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</si>
  <si>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</si>
  <si>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</si>
  <si>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</si>
  <si>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</si>
  <si>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</si>
  <si>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</si>
  <si>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</si>
  <si>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</si>
  <si>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</si>
  <si>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</si>
  <si>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</si>
  <si>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</si>
  <si>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</si>
  <si>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</si>
  <si>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</si>
  <si>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</si>
  <si>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</si>
  <si>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</si>
  <si>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</si>
  <si>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</si>
  <si>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</si>
  <si>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</si>
  <si>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</si>
  <si>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</si>
  <si>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</si>
  <si>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</si>
  <si>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</si>
  <si>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</si>
  <si>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</si>
  <si>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</si>
  <si>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</si>
  <si>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</si>
  <si>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</si>
  <si>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</si>
  <si>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</si>
  <si>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</si>
  <si>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</si>
  <si>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</si>
  <si>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</si>
  <si>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</si>
  <si>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</si>
  <si>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</si>
  <si>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</si>
  <si>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</si>
  <si>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</si>
  <si>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</si>
  <si>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</si>
  <si>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</si>
  <si>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</si>
  <si>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</si>
  <si>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</si>
  <si>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</si>
  <si>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</si>
  <si>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</si>
  <si>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</si>
  <si>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</si>
  <si>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</si>
  <si>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</si>
  <si>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</si>
  <si>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</si>
  <si>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</si>
  <si>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</si>
  <si>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</si>
  <si>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</si>
  <si>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</si>
  <si>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</si>
  <si>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</si>
  <si>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</si>
  <si>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</si>
  <si>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</si>
  <si>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</si>
  <si>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</si>
  <si>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</si>
  <si>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</si>
  <si>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</si>
  <si>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</si>
  <si>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</si>
  <si>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</si>
  <si>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</si>
  <si>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</si>
  <si>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</si>
  <si>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</si>
  <si>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</si>
  <si>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</si>
  <si>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</si>
  <si>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</si>
  <si>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</si>
  <si>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</si>
  <si>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</si>
  <si>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</si>
  <si>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</si>
  <si>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</si>
  <si>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</si>
  <si>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</si>
  <si>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</si>
  <si>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</si>
  <si>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</si>
  <si>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</si>
  <si>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</si>
  <si>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</si>
  <si>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</si>
  <si>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</si>
  <si>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</si>
  <si>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</si>
  <si>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</si>
  <si>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</si>
  <si>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</si>
  <si>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</si>
  <si>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</si>
  <si>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</si>
  <si>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</si>
  <si>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</si>
  <si>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</si>
  <si>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</si>
  <si>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</si>
  <si>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</si>
  <si>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</si>
  <si>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</si>
  <si>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</si>
  <si>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</si>
  <si>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</si>
  <si>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</si>
  <si>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</si>
  <si>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</si>
  <si>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</si>
  <si>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</si>
  <si>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</si>
  <si>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</si>
  <si>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</si>
  <si>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</si>
  <si>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</si>
  <si>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</si>
  <si>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</si>
  <si>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</si>
  <si>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</si>
  <si>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</si>
  <si>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</si>
  <si>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</si>
  <si>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</si>
  <si>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</si>
  <si>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</si>
  <si>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</si>
  <si>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</si>
  <si>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</si>
  <si>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</si>
  <si>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</si>
  <si>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</si>
  <si>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</si>
  <si>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</si>
  <si>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</si>
  <si>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</si>
  <si>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</si>
  <si>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</si>
  <si>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</si>
  <si>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</si>
  <si>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</si>
  <si>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</si>
  <si>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</si>
  <si>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</si>
  <si>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</si>
  <si>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</si>
  <si>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</si>
  <si>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</si>
  <si>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</si>
  <si>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</si>
  <si>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</si>
  <si>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</si>
  <si>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</si>
  <si>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</si>
  <si>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</si>
  <si>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</si>
  <si>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</si>
  <si>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</si>
  <si>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</si>
  <si>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</si>
  <si>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</si>
  <si>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</si>
  <si>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</si>
  <si>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</si>
  <si>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</si>
  <si>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</si>
  <si>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</si>
  <si>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</si>
  <si>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</si>
  <si>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</si>
  <si>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</si>
  <si>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</si>
  <si>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</si>
  <si>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</si>
  <si>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</si>
  <si>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</si>
  <si>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</si>
  <si>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</si>
  <si>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</si>
  <si>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</si>
  <si>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</si>
  <si>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</si>
  <si>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</si>
  <si>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</si>
  <si>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</si>
  <si>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</si>
  <si>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</si>
  <si>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</si>
  <si>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</si>
  <si>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</si>
  <si>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</si>
  <si>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</si>
  <si>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</si>
  <si>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</si>
  <si>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</si>
  <si>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</si>
  <si>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</si>
  <si>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</si>
  <si>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</si>
  <si>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</si>
  <si>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</si>
  <si>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</si>
  <si>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</si>
  <si>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</si>
  <si>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</si>
  <si>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</si>
  <si>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</si>
  <si>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</si>
  <si>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</si>
  <si>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</si>
  <si>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</si>
  <si>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</si>
  <si>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</si>
  <si>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</si>
  <si>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</si>
  <si>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</si>
  <si>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</si>
  <si>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</si>
  <si>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</si>
  <si>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</si>
  <si>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</si>
  <si>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</si>
  <si>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</si>
  <si>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</si>
  <si>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</si>
  <si>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</si>
  <si>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</si>
  <si>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</si>
  <si>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</si>
  <si>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</si>
  <si>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</si>
  <si>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</si>
  <si>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</si>
  <si>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</si>
  <si>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</si>
  <si>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</si>
  <si>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</si>
  <si>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</si>
  <si>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</si>
  <si>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</si>
  <si>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</si>
  <si>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</si>
  <si>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</si>
  <si>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</si>
  <si>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</si>
  <si>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</si>
  <si>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</si>
  <si>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</si>
  <si>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</si>
  <si>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</si>
  <si>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</si>
  <si>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</si>
  <si>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</si>
  <si>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</si>
  <si>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</si>
  <si>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</si>
  <si>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</si>
  <si>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</si>
  <si>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</si>
  <si>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</si>
  <si>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</si>
  <si>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</si>
  <si>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</si>
  <si>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</si>
  <si>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</si>
  <si>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</si>
  <si>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</si>
  <si>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</si>
  <si>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</si>
  <si>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</si>
  <si>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</si>
  <si>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</si>
  <si>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</si>
  <si>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</si>
  <si>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</si>
  <si>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</si>
  <si>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</si>
  <si>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</si>
  <si>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</si>
  <si>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</si>
  <si>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</si>
  <si>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</si>
  <si>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</si>
  <si>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</si>
  <si>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</si>
  <si>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</si>
  <si>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</si>
  <si>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</si>
  <si>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</si>
  <si>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</si>
  <si>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</si>
  <si>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</si>
  <si>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</si>
  <si>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</si>
  <si>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</si>
  <si>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</si>
  <si>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</si>
  <si>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</si>
  <si>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</si>
  <si>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</si>
  <si>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</si>
  <si>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</si>
  <si>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</si>
  <si>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</si>
  <si>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</si>
  <si>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</si>
  <si>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</si>
  <si>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</si>
  <si>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</si>
  <si>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</si>
  <si>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</si>
  <si>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</si>
  <si>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</si>
  <si>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</si>
  <si>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</si>
  <si>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</si>
  <si>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</si>
  <si>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</si>
  <si>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</si>
  <si>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</si>
  <si>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</si>
  <si>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</si>
  <si>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</si>
  <si>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</si>
  <si>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</si>
  <si>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</si>
  <si>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</si>
  <si>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</si>
  <si>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</si>
  <si>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</si>
  <si>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</si>
  <si>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</si>
  <si>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</si>
  <si>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</si>
  <si>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</si>
  <si>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</si>
  <si>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</si>
  <si>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</si>
  <si>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</si>
  <si>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</si>
  <si>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</si>
  <si>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</si>
  <si>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</si>
  <si>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</si>
  <si>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</si>
  <si>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</si>
  <si>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</si>
  <si>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</si>
  <si>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</si>
  <si>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</si>
  <si>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</si>
  <si>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</si>
  <si>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</si>
  <si>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</si>
  <si>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</si>
  <si>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</si>
  <si>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</si>
  <si>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</si>
  <si>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</si>
  <si>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</si>
  <si>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</si>
  <si>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</si>
  <si>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</si>
  <si>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</si>
  <si>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</si>
  <si>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</si>
  <si>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</si>
  <si>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</si>
  <si>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</si>
  <si>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</si>
  <si>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</si>
  <si>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</si>
  <si>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</si>
  <si>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</si>
  <si>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</si>
  <si>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</si>
  <si>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</si>
  <si>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</si>
  <si>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</si>
  <si>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</si>
  <si>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</si>
  <si>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</si>
  <si>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</si>
  <si>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</si>
  <si>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</si>
  <si>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</si>
  <si>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</si>
  <si>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</si>
  <si>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</si>
  <si>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</si>
  <si>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</si>
  <si>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</si>
  <si>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</si>
  <si>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</si>
  <si>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</si>
  <si>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</si>
  <si>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</si>
  <si>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</si>
  <si>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</si>
  <si>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</si>
  <si>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</si>
  <si>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</si>
  <si>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</si>
  <si>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</si>
  <si>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</si>
  <si>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</si>
  <si>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</si>
  <si>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</si>
  <si>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</si>
  <si>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</si>
  <si>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</si>
  <si>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</si>
  <si>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</si>
  <si>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</si>
  <si>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</si>
  <si>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</si>
  <si>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</si>
  <si>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</si>
  <si>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</si>
  <si>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</si>
  <si>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</si>
  <si>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</si>
  <si>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</si>
  <si>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</si>
  <si>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</si>
  <si>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</si>
  <si>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</si>
  <si>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</si>
  <si>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</si>
  <si>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</si>
  <si>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</si>
  <si>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</si>
  <si>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</si>
  <si>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</si>
  <si>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</si>
  <si>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</si>
  <si>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</si>
  <si>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</si>
  <si>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</si>
  <si>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</si>
  <si>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</si>
  <si>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</si>
  <si>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</si>
  <si>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</si>
  <si>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</si>
  <si>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</si>
  <si>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</si>
  <si>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</si>
  <si>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</si>
  <si>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</si>
  <si>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</si>
  <si>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</si>
  <si>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</si>
  <si>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</si>
  <si>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</si>
  <si>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</si>
  <si>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</si>
  <si>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</si>
  <si>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</si>
  <si>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</si>
  <si>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</si>
  <si>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</si>
  <si>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</si>
  <si>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</si>
  <si>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</si>
  <si>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</si>
  <si>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</si>
  <si>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</si>
  <si>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</si>
  <si>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</si>
  <si>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</si>
  <si>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</si>
  <si>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</si>
  <si>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</si>
  <si>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</si>
  <si>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</si>
  <si>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</si>
  <si>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</si>
  <si>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</si>
  <si>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</si>
  <si>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</si>
  <si>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</si>
  <si>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</si>
  <si>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</si>
  <si>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</si>
  <si>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</si>
  <si>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</si>
  <si>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</si>
  <si>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</si>
  <si>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</si>
  <si>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</si>
  <si>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</si>
  <si>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</si>
  <si>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</si>
  <si>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</si>
  <si>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</si>
  <si>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</si>
  <si>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</si>
  <si>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</si>
  <si>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</si>
  <si>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</si>
  <si>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</si>
  <si>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</si>
  <si>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</si>
  <si>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</si>
  <si>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</si>
  <si>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</si>
  <si>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</si>
  <si>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</si>
  <si>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</si>
  <si>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</si>
  <si>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</si>
  <si>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</si>
  <si>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</si>
  <si>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</si>
  <si>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</si>
  <si>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</si>
  <si>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</si>
  <si>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</si>
  <si>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</si>
  <si>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</si>
  <si>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</si>
  <si>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</si>
  <si>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</si>
  <si>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</si>
  <si>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</si>
  <si>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</si>
  <si>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</si>
  <si>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</si>
  <si>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</si>
  <si>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</si>
  <si>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</si>
  <si>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</si>
  <si>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</si>
  <si>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</si>
  <si>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</si>
  <si>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</si>
  <si>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</si>
  <si>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</si>
  <si>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</si>
  <si>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</si>
  <si>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</si>
  <si>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</si>
  <si>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</si>
  <si>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</si>
  <si>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</si>
  <si>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</si>
  <si>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</si>
  <si>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</si>
  <si>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</si>
  <si>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</si>
  <si>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</si>
  <si>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</si>
  <si>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</si>
  <si>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</si>
  <si>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</si>
  <si>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</si>
  <si>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</si>
  <si>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</si>
  <si>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</si>
  <si>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</si>
  <si>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</si>
  <si>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</si>
  <si>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</si>
  <si>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</si>
  <si>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</si>
  <si>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</si>
  <si>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</si>
  <si>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</si>
  <si>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</si>
  <si>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</si>
  <si>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</si>
  <si>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</si>
  <si>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</si>
  <si>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</si>
  <si>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</si>
  <si>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</si>
  <si>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</si>
  <si>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</si>
  <si>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</si>
  <si>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</si>
  <si>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</si>
  <si>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</si>
  <si>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</si>
  <si>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</si>
  <si>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</si>
  <si>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</si>
  <si>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</si>
  <si>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</si>
  <si>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</si>
  <si>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</si>
  <si>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</si>
  <si>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</si>
  <si>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</si>
  <si>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</si>
  <si>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</si>
  <si>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</si>
  <si>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</si>
  <si>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</si>
  <si>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</si>
  <si>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</si>
  <si>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</si>
  <si>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</si>
  <si>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</si>
  <si>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</si>
  <si>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</si>
  <si>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</si>
  <si>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</si>
  <si>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</si>
  <si>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</si>
  <si>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</si>
  <si>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</si>
  <si>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</si>
  <si>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</si>
  <si>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</si>
  <si>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</si>
  <si>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</si>
  <si>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</si>
  <si>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</si>
  <si>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</si>
  <si>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</si>
  <si>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</si>
  <si>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</si>
  <si>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</si>
  <si>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</si>
  <si>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</si>
  <si>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</si>
  <si>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</si>
  <si>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</si>
  <si>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</si>
  <si>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</si>
  <si>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</si>
  <si>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</si>
  <si>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</si>
  <si>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</si>
  <si>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</si>
  <si>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</si>
  <si>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</si>
  <si>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</si>
  <si>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</si>
  <si>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</si>
  <si>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</si>
  <si>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</si>
  <si>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</si>
  <si>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</si>
  <si>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</si>
  <si>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</si>
  <si>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</si>
  <si>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</si>
  <si>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</si>
  <si>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</si>
  <si>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</si>
  <si>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</si>
  <si>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</si>
  <si>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</si>
  <si>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</si>
  <si>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</si>
  <si>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</si>
  <si>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</si>
  <si>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</si>
  <si>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</si>
  <si>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</si>
  <si>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</si>
  <si>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</si>
  <si>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</si>
  <si>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</si>
  <si>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</si>
  <si>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</si>
  <si>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</si>
  <si>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</si>
  <si>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</si>
  <si>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</si>
  <si>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</si>
  <si>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</si>
  <si>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</si>
  <si>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</si>
  <si>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</si>
  <si>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</si>
  <si>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</si>
  <si>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</si>
  <si>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</si>
  <si>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</si>
  <si>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</si>
  <si>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</si>
  <si>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</si>
  <si>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</si>
  <si>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</si>
  <si>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</si>
  <si>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</si>
  <si>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</si>
  <si>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</si>
  <si>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</si>
  <si>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</si>
  <si>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</si>
  <si>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</si>
  <si>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</si>
  <si>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</si>
  <si>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</si>
  <si>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</si>
  <si>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</si>
  <si>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</si>
  <si>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</si>
  <si>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</si>
  <si>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</si>
  <si>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</si>
  <si>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</si>
  <si>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</si>
  <si>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</si>
  <si>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</si>
  <si>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</si>
  <si>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</si>
  <si>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</si>
  <si>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</si>
  <si>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</si>
  <si>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</si>
  <si>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</si>
  <si>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</si>
  <si>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</si>
  <si>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</si>
  <si>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</si>
  <si>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</si>
  <si>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</si>
  <si>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</si>
  <si>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</si>
  <si>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</si>
  <si>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</si>
  <si>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</si>
  <si>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</si>
  <si>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</si>
  <si>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</si>
  <si>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</si>
  <si>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</si>
  <si>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</si>
  <si>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</si>
  <si>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</si>
  <si>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</si>
  <si>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</si>
  <si>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</si>
  <si>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</si>
  <si>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</si>
  <si>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</si>
  <si>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</si>
  <si>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</si>
  <si>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</si>
  <si>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</si>
  <si>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</si>
  <si>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</si>
  <si>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</si>
  <si>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</si>
  <si>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</si>
  <si>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</si>
  <si>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</si>
  <si>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</si>
  <si>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</si>
  <si>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</si>
  <si>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</si>
  <si>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</si>
  <si>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</si>
  <si>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</si>
  <si>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</si>
  <si>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</si>
  <si>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</si>
  <si>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</si>
  <si>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</si>
  <si>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</si>
  <si>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</si>
  <si>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</si>
  <si>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</si>
  <si>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</si>
  <si>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</si>
  <si>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</si>
  <si>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</si>
  <si>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</si>
  <si>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</si>
  <si>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</si>
  <si>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</si>
  <si>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</si>
  <si>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</si>
  <si>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</si>
  <si>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</si>
  <si>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</si>
  <si>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</si>
  <si>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</si>
  <si>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</si>
  <si>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</si>
  <si>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</si>
  <si>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</si>
  <si>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</si>
  <si>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</si>
  <si>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</si>
  <si>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</si>
  <si>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</si>
  <si>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</si>
  <si>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</si>
  <si>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</si>
  <si>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</si>
  <si>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</si>
  <si>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</si>
  <si>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</si>
  <si>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</si>
  <si>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</si>
  <si>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</si>
  <si>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</si>
  <si>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</si>
  <si>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</si>
  <si>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</si>
  <si>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</si>
  <si>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</si>
  <si>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</si>
  <si>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</si>
  <si>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</si>
  <si>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</si>
  <si>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</si>
  <si>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</si>
  <si>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</si>
  <si>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</si>
  <si>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</si>
  <si>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</si>
  <si>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</si>
  <si>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</si>
  <si>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</si>
  <si>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</si>
  <si>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</si>
  <si>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</si>
  <si>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</si>
  <si>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</si>
  <si>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</si>
  <si>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</si>
  <si>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</si>
  <si>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</si>
  <si>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</si>
  <si>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</si>
  <si>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</si>
  <si>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</si>
  <si>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</si>
  <si>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</si>
  <si>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</si>
  <si>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</si>
  <si>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</si>
  <si>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</si>
  <si>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</si>
  <si>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</si>
  <si>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</si>
  <si>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</si>
  <si>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</si>
  <si>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</si>
  <si>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</si>
  <si>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</si>
  <si>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</si>
  <si>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</si>
  <si>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</si>
  <si>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</si>
  <si>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</si>
  <si>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</si>
  <si>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</si>
  <si>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</si>
  <si>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</si>
  <si>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</si>
  <si>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</si>
  <si>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</si>
  <si>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</si>
  <si>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</si>
  <si>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</si>
  <si>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</si>
  <si>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</si>
  <si>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</si>
  <si>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</si>
  <si>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</si>
  <si>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</si>
  <si>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</si>
  <si>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</si>
  <si>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</si>
  <si>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</si>
  <si>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</si>
  <si>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</si>
  <si>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</si>
  <si>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</si>
  <si>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</si>
  <si>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</si>
  <si>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</si>
  <si>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</si>
  <si>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</si>
  <si>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</si>
  <si>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</si>
  <si>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</si>
  <si>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</si>
  <si>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</si>
  <si>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</si>
  <si>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</si>
  <si>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</si>
  <si>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</si>
  <si>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</si>
  <si>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</si>
  <si>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</si>
  <si>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</si>
  <si>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</si>
  <si>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</si>
  <si>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</si>
  <si>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</si>
  <si>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</si>
  <si>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</si>
  <si>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</si>
  <si>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</si>
  <si>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</si>
  <si>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</si>
  <si>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</si>
  <si>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</si>
  <si>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</si>
  <si>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</si>
  <si>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</si>
  <si>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</si>
  <si>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</si>
  <si>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</si>
  <si>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</si>
  <si>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</si>
  <si>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</si>
  <si>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</si>
  <si>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</si>
  <si>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</si>
  <si>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</si>
  <si>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</si>
  <si>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</si>
  <si>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</si>
  <si>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</si>
  <si>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</si>
  <si>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</si>
  <si>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</si>
  <si>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</si>
  <si>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</si>
  <si>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</si>
  <si>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</si>
  <si>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</si>
  <si>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</si>
  <si>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</si>
  <si>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</si>
  <si>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</si>
  <si>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</si>
  <si>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</si>
  <si>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</si>
  <si>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</si>
  <si>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</si>
  <si>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</si>
  <si>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</si>
  <si>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</si>
  <si>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</si>
  <si>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</si>
  <si>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</si>
  <si>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</si>
  <si>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</si>
  <si>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</si>
  <si>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</si>
  <si>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</si>
  <si>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</si>
  <si>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</si>
  <si>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</si>
  <si>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</si>
  <si>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</si>
  <si>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</si>
  <si>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</si>
  <si>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</si>
  <si>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</si>
  <si>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</si>
  <si>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</si>
  <si>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</si>
  <si>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</si>
  <si>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</si>
  <si>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</si>
  <si>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</si>
  <si>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</si>
  <si>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</si>
  <si>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</si>
  <si>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</si>
  <si>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</si>
  <si>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</si>
  <si>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</si>
  <si>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</si>
  <si>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</si>
  <si>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</si>
  <si>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</si>
  <si>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</si>
  <si>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</si>
  <si>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</si>
  <si>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</si>
  <si>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</si>
  <si>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</si>
  <si>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</si>
  <si>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</si>
  <si>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</si>
  <si>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</si>
  <si>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</si>
  <si>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</si>
  <si>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</si>
  <si>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</si>
  <si>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</si>
  <si>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</si>
  <si>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</si>
  <si>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</si>
  <si>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</si>
  <si>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</si>
  <si>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</si>
  <si>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</si>
  <si>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</si>
  <si>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</si>
  <si>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</si>
  <si>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</si>
  <si>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</si>
  <si>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</si>
  <si>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</si>
  <si>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</si>
  <si>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</si>
  <si>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</si>
  <si>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</si>
  <si>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</si>
  <si>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</si>
  <si>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</si>
  <si>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</si>
  <si>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</si>
  <si>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</si>
  <si>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</si>
  <si>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</si>
  <si>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</si>
  <si>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</si>
  <si>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</si>
  <si>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</si>
  <si>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</si>
  <si>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</si>
  <si>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</si>
  <si>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</si>
  <si>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</si>
  <si>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</si>
  <si>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</si>
  <si>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</si>
  <si>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</si>
  <si>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</si>
  <si>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</si>
  <si>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</si>
  <si>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</si>
  <si>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</si>
  <si>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</si>
  <si>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</si>
  <si>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</si>
  <si>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</si>
  <si>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</si>
  <si>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</si>
  <si>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</si>
  <si>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</si>
  <si>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</si>
  <si>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</si>
  <si>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</si>
  <si>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</si>
  <si>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</si>
  <si>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</si>
  <si>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</si>
  <si>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</si>
  <si>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</si>
  <si>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</si>
  <si>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</si>
  <si>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</si>
  <si>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</si>
  <si>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</si>
  <si>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</si>
  <si>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</si>
  <si>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</si>
  <si>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</si>
  <si>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</si>
  <si>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</si>
  <si>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</si>
  <si>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</si>
  <si>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</si>
  <si>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</si>
  <si>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</si>
  <si>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</si>
  <si>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</si>
  <si>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</si>
  <si>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</si>
  <si>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</si>
  <si>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</si>
  <si>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</si>
  <si>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</si>
  <si>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</si>
  <si>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</si>
  <si>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</si>
  <si>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</si>
  <si>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</si>
  <si>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</si>
  <si>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</si>
  <si>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</si>
  <si>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</si>
  <si>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</si>
  <si>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</si>
  <si>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</si>
  <si>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</si>
  <si>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</si>
  <si>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</si>
  <si>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</si>
  <si>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</si>
  <si>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</si>
  <si>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</si>
  <si>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</si>
  <si>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</si>
  <si>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</si>
  <si>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</si>
  <si>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</si>
  <si>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</si>
  <si>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</si>
  <si>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</si>
  <si>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</si>
  <si>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</si>
  <si>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</si>
  <si>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</si>
  <si>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</si>
  <si>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</si>
  <si>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</si>
  <si>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</si>
  <si>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</si>
  <si>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</si>
  <si>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</si>
  <si>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</si>
  <si>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</si>
  <si>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</si>
  <si>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</si>
  <si>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</si>
  <si>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</si>
  <si>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</si>
  <si>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</si>
  <si>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</si>
  <si>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</si>
  <si>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</si>
  <si>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</si>
  <si>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</si>
  <si>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</si>
  <si>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</si>
  <si>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</si>
  <si>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</si>
  <si>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</si>
  <si>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</si>
  <si>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</si>
  <si>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</si>
  <si>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</si>
  <si>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</si>
  <si>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</si>
  <si>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</si>
  <si>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</si>
  <si>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</si>
  <si>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</si>
  <si>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</si>
  <si>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</si>
  <si>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</si>
  <si>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</si>
  <si>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</si>
  <si>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</si>
  <si>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</si>
  <si>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</si>
  <si>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</si>
  <si>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</si>
  <si>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</si>
  <si>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</si>
  <si>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</si>
  <si>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</si>
  <si>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</si>
  <si>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</si>
  <si>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</si>
  <si>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</si>
  <si>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</si>
  <si>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</si>
  <si>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</si>
  <si>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</si>
  <si>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</si>
  <si>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</si>
  <si>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</si>
  <si>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</si>
  <si>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</si>
  <si>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</si>
  <si>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</si>
  <si>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</si>
  <si>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</si>
  <si>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</si>
  <si>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</si>
  <si>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</si>
  <si>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</si>
  <si>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</si>
  <si>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</si>
  <si>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</si>
  <si>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</si>
  <si>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</si>
  <si>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</si>
  <si>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</si>
  <si>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</si>
  <si>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</si>
  <si>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</si>
  <si>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</si>
  <si>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</si>
  <si>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</si>
  <si>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</si>
  <si>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</si>
  <si>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</si>
  <si>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</si>
  <si>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</si>
  <si>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</si>
  <si>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</si>
  <si>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</si>
  <si>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</si>
  <si>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</si>
  <si>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</si>
  <si>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</si>
  <si>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</si>
  <si>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</si>
  <si>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</si>
  <si>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</si>
  <si>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</si>
  <si>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</si>
  <si>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</si>
  <si>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</si>
  <si>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</si>
  <si>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</si>
  <si>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</si>
  <si>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</si>
  <si>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</si>
  <si>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</si>
  <si>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</si>
  <si>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</si>
  <si>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</si>
  <si>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</si>
  <si>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</si>
  <si>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</si>
  <si>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</si>
  <si>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</si>
  <si>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</si>
  <si>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</si>
  <si>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</si>
  <si>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</si>
  <si>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</si>
  <si>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</si>
  <si>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</si>
  <si>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</si>
  <si>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</si>
  <si>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</si>
  <si>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</si>
  <si>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</si>
  <si>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</si>
  <si>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</si>
  <si>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</si>
  <si>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</si>
  <si>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</si>
  <si>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</si>
  <si>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</si>
  <si>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</si>
  <si>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</si>
  <si>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</si>
  <si>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</si>
  <si>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</si>
  <si>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</si>
  <si>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</si>
  <si>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</si>
  <si>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</si>
  <si>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</si>
  <si>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</si>
  <si>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</si>
  <si>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</si>
  <si>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</si>
  <si>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</si>
  <si>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</si>
  <si>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</si>
  <si>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</si>
  <si>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</si>
  <si>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</si>
  <si>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</si>
  <si>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</si>
  <si>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</si>
  <si>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</si>
  <si>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</si>
  <si>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</si>
  <si>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</si>
  <si>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</si>
  <si>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</si>
  <si>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</si>
  <si>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</si>
  <si>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</si>
  <si>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</si>
  <si>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</si>
  <si>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</si>
  <si>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</si>
  <si>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</si>
  <si>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</si>
  <si>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</si>
  <si>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</si>
  <si>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</si>
  <si>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</si>
  <si>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</si>
  <si>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</si>
  <si>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</si>
  <si>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</si>
  <si>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</si>
  <si>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</si>
  <si>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</si>
  <si>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</si>
  <si>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</si>
  <si>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</si>
  <si>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</si>
  <si>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</si>
  <si>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</si>
  <si>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</si>
  <si>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</si>
  <si>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</si>
  <si>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</si>
  <si>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</si>
  <si>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</si>
  <si>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</si>
  <si>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</si>
  <si>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</si>
  <si>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</si>
  <si>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</si>
  <si>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</si>
  <si>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</si>
  <si>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</si>
  <si>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</si>
  <si>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</si>
  <si>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</si>
  <si>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</si>
  <si>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</si>
  <si>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</si>
  <si>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</si>
  <si>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</si>
  <si>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</si>
  <si>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</si>
  <si>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</si>
  <si>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</si>
  <si>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</si>
  <si>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</si>
  <si>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</si>
  <si>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</si>
  <si>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</si>
  <si>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</si>
  <si>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</si>
  <si>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</si>
  <si>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</si>
  <si>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</si>
  <si>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</si>
  <si>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</si>
  <si>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</si>
  <si>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</si>
  <si>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</si>
  <si>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</si>
  <si>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</si>
  <si>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</si>
  <si>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</si>
  <si>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</si>
  <si>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</si>
  <si>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</si>
  <si>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</si>
  <si>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</si>
  <si>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</si>
  <si>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</si>
  <si>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</si>
  <si>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</si>
  <si>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</si>
  <si>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</si>
  <si>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</si>
  <si>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</si>
  <si>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</si>
  <si>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</si>
  <si>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</si>
  <si>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</si>
  <si>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</si>
  <si>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</si>
  <si>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</si>
  <si>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</si>
  <si>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</si>
  <si>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</si>
  <si>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</si>
  <si>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</si>
  <si>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</si>
  <si>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</si>
  <si>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</si>
  <si>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</si>
  <si>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</si>
  <si>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</si>
  <si>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</si>
  <si>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</si>
  <si>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</si>
  <si>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</si>
  <si>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</si>
  <si>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</si>
  <si>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</si>
  <si>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</si>
  <si>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</si>
  <si>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</si>
  <si>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</si>
  <si>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</si>
  <si>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</si>
  <si>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</si>
  <si>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</si>
  <si>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</si>
  <si>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</si>
  <si>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</si>
  <si>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</si>
  <si>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</si>
  <si>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</si>
  <si>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</si>
  <si>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</si>
  <si>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</si>
  <si>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</si>
  <si>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</si>
  <si>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</si>
  <si>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</si>
  <si>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</si>
  <si>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</si>
  <si>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</si>
  <si>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</si>
  <si>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</si>
  <si>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</si>
  <si>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</si>
  <si>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</si>
  <si>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</si>
  <si>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</si>
  <si>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</si>
  <si>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</si>
  <si>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</si>
  <si>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</si>
  <si>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</si>
  <si>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</si>
  <si>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</si>
  <si>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</si>
  <si>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</si>
  <si>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</si>
  <si>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</si>
  <si>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</si>
  <si>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</si>
  <si>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</si>
  <si>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</si>
  <si>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</si>
  <si>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</si>
  <si>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</si>
  <si>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</si>
  <si>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</si>
  <si>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</si>
  <si>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</si>
  <si>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</si>
  <si>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</si>
  <si>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</si>
  <si>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</si>
  <si>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</si>
  <si>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</si>
  <si>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</si>
  <si>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</si>
  <si>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</si>
  <si>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</si>
  <si>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</si>
  <si>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</si>
  <si>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</si>
  <si>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</si>
  <si>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</si>
  <si>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</si>
  <si>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</si>
  <si>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</si>
  <si>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</si>
  <si>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</si>
  <si>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</si>
  <si>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</si>
  <si>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</si>
  <si>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</si>
  <si>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</si>
  <si>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</si>
  <si>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</si>
  <si>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</si>
  <si>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</si>
  <si>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</si>
  <si>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</si>
  <si>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</si>
  <si>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</si>
  <si>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</si>
  <si>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</si>
  <si>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</si>
  <si>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</si>
  <si>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</si>
  <si>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</si>
  <si>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</si>
  <si>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</si>
  <si>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</si>
  <si>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</si>
  <si>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</si>
  <si>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</si>
  <si>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</si>
  <si>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</si>
  <si>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</si>
  <si>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</si>
  <si>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</si>
  <si>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</si>
  <si>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</si>
  <si>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</si>
  <si>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</si>
  <si>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</si>
  <si>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</si>
  <si>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</si>
  <si>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</si>
  <si>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</si>
  <si>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</si>
  <si>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</si>
  <si>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</si>
  <si>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</si>
  <si>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</si>
  <si>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</si>
  <si>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</si>
  <si>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</si>
  <si>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</si>
  <si>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</si>
  <si>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</si>
  <si>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</si>
  <si>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</si>
  <si>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</si>
  <si>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</si>
  <si>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</si>
  <si>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</si>
  <si>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</si>
  <si>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</si>
  <si>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</si>
  <si>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</si>
  <si>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</si>
  <si>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</si>
  <si>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</si>
  <si>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</si>
  <si>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</si>
  <si>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</si>
  <si>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</si>
  <si>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</si>
  <si>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</si>
  <si>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</si>
  <si>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</si>
  <si>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</si>
  <si>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</si>
  <si>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</si>
  <si>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</si>
  <si>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</si>
  <si>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</si>
  <si>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</si>
  <si>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</si>
  <si>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</si>
  <si>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</si>
  <si>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</si>
  <si>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</si>
  <si>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</si>
  <si>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</si>
  <si>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</si>
  <si>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</si>
  <si>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</si>
  <si>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</si>
  <si>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</si>
  <si>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</si>
  <si>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</si>
  <si>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</si>
  <si>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</si>
  <si>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</si>
  <si>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</si>
  <si>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</si>
  <si>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</si>
  <si>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</si>
  <si>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</si>
  <si>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</si>
  <si>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</si>
  <si>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</si>
  <si>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</si>
  <si>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</si>
  <si>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</si>
  <si>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</si>
  <si>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</si>
  <si>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</si>
  <si>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</si>
  <si>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</si>
  <si>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</si>
  <si>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</si>
  <si>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</si>
  <si>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</si>
  <si>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</si>
  <si>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</si>
  <si>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</si>
  <si>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</si>
  <si>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</si>
  <si>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</si>
  <si>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</si>
  <si>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</si>
  <si>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</si>
  <si>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</si>
  <si>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</si>
  <si>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</si>
  <si>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</si>
  <si>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</si>
  <si>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</si>
  <si>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</si>
  <si>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</si>
  <si>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</si>
  <si>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</si>
  <si>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</si>
  <si>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</si>
  <si>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</si>
  <si>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</si>
  <si>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</si>
  <si>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</si>
  <si>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</si>
  <si>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</si>
  <si>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</si>
  <si>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</si>
  <si>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</si>
  <si>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</si>
  <si>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</si>
  <si>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</si>
  <si>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</si>
  <si>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</si>
  <si>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</si>
  <si>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</si>
  <si>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</si>
  <si>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</si>
  <si>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</si>
  <si>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</si>
  <si>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</si>
  <si>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</si>
  <si>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</si>
  <si>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</si>
  <si>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</si>
  <si>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</si>
  <si>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</si>
  <si>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</si>
  <si>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</si>
  <si>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</si>
  <si>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</si>
  <si>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</si>
  <si>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</si>
  <si>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</si>
  <si>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</si>
  <si>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</si>
  <si>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</si>
  <si>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</si>
  <si>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</si>
  <si>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</si>
  <si>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</si>
  <si>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</si>
  <si>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</si>
  <si>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</si>
  <si>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</si>
  <si>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</si>
  <si>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</si>
  <si>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</si>
  <si>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</si>
  <si>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</si>
  <si>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</si>
  <si>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</si>
  <si>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</si>
  <si>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</si>
  <si>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</si>
  <si>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</si>
  <si>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</si>
  <si>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</si>
  <si>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</si>
  <si>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</si>
  <si>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</si>
  <si>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</si>
  <si>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</si>
  <si>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</si>
  <si>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</si>
  <si>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</si>
  <si>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</si>
  <si>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</si>
  <si>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</si>
  <si>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</si>
  <si>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</si>
  <si>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</si>
  <si>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</si>
  <si>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</si>
  <si>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</si>
  <si>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</si>
  <si>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</si>
  <si>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</si>
  <si>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</si>
  <si>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</si>
  <si>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</si>
  <si>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</si>
  <si>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</si>
  <si>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</si>
  <si>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</si>
  <si>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</si>
  <si>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</si>
  <si>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</si>
  <si>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</si>
  <si>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</si>
  <si>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</si>
  <si>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</si>
  <si>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</si>
  <si>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</si>
  <si>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</si>
  <si>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</si>
  <si>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</si>
  <si>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</si>
  <si>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</si>
  <si>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</si>
  <si>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</si>
  <si>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</si>
  <si>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</si>
  <si>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</si>
  <si>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</si>
  <si>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</si>
  <si>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</si>
  <si>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</si>
  <si>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</si>
  <si>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</si>
  <si>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</si>
  <si>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</si>
  <si>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</si>
  <si>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</si>
  <si>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</si>
  <si>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</si>
  <si>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</si>
  <si>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</si>
  <si>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</si>
  <si>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</si>
  <si>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</si>
  <si>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</si>
  <si>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</si>
  <si>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</si>
  <si>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</si>
  <si>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</si>
  <si>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</si>
  <si>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</si>
  <si>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</si>
  <si>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</si>
  <si>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</si>
  <si>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</si>
  <si>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</si>
  <si>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</si>
  <si>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</si>
  <si>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</si>
  <si>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</si>
  <si>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</si>
  <si>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</si>
  <si>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</si>
  <si>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</si>
  <si>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</si>
  <si>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</si>
  <si>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</si>
  <si>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</si>
  <si>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</si>
  <si>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</si>
  <si>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</si>
  <si>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</si>
  <si>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</si>
  <si>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</si>
  <si>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</si>
  <si>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</si>
  <si>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</si>
  <si>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</si>
  <si>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</si>
  <si>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</si>
  <si>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</si>
  <si>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</si>
  <si>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</si>
  <si>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</si>
  <si>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</si>
  <si>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</si>
  <si>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</si>
  <si>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</si>
  <si>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</si>
  <si>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</si>
  <si>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</si>
  <si>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</si>
  <si>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</si>
  <si>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</si>
  <si>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</si>
  <si>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</si>
  <si>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</si>
  <si>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</si>
  <si>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</si>
  <si>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</si>
  <si>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</si>
  <si>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</si>
  <si>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</si>
  <si>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</si>
  <si>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</si>
  <si>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</si>
  <si>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</si>
  <si>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</si>
  <si>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</si>
  <si>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</si>
  <si>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</si>
  <si>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</si>
  <si>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</si>
  <si>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</si>
  <si>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</si>
  <si>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</si>
  <si>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</si>
  <si>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</si>
  <si>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</si>
  <si>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</si>
  <si>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</si>
  <si>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</si>
  <si>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</si>
  <si>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</si>
  <si>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</si>
  <si>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</si>
  <si>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</si>
  <si>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</si>
  <si>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</si>
  <si>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</si>
  <si>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</si>
  <si>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</si>
  <si>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</si>
  <si>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</si>
  <si>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</si>
  <si>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</si>
  <si>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</si>
  <si>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</si>
  <si>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</si>
  <si>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</si>
  <si>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</si>
  <si>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</si>
  <si>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</si>
  <si>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</si>
  <si>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</si>
  <si>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</si>
  <si>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</si>
  <si>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</si>
  <si>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</si>
  <si>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</si>
  <si>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</si>
  <si>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</si>
  <si>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</si>
  <si>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</si>
  <si>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</si>
  <si>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</si>
  <si>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</si>
  <si>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</si>
  <si>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</si>
  <si>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</si>
  <si>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</si>
  <si>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</si>
  <si>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</si>
  <si>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</si>
  <si>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</si>
  <si>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</si>
  <si>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</si>
  <si>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</si>
  <si>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</si>
  <si>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</si>
  <si>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</si>
  <si>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</si>
  <si>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</si>
  <si>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</si>
  <si>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</si>
  <si>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</si>
  <si>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</si>
  <si>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</si>
  <si>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</si>
  <si>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</si>
  <si>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</si>
  <si>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</si>
  <si>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</si>
  <si>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</si>
  <si>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</si>
  <si>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</si>
  <si>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</si>
  <si>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</si>
  <si>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</si>
  <si>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</si>
  <si>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</si>
  <si>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</si>
  <si>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</si>
  <si>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</si>
  <si>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</si>
  <si>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</si>
  <si>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</si>
  <si>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</si>
  <si>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</si>
  <si>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</si>
  <si>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</si>
  <si>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</si>
  <si>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</si>
  <si>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</si>
  <si>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</si>
  <si>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</si>
  <si>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</si>
  <si>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</si>
  <si>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</si>
  <si>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</si>
  <si>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</si>
  <si>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</si>
  <si>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</si>
  <si>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</si>
  <si>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</si>
  <si>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</si>
  <si>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</si>
  <si>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</si>
  <si>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</si>
  <si>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</si>
  <si>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</si>
  <si>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</si>
  <si>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</si>
  <si>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</si>
  <si>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</si>
  <si>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</si>
  <si>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</si>
  <si>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</si>
  <si>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</si>
  <si>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</si>
  <si>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</si>
  <si>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</si>
  <si>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</si>
  <si>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</si>
  <si>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</si>
  <si>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</si>
  <si>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</si>
  <si>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</si>
  <si>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</si>
  <si>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</si>
  <si>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</si>
  <si>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</si>
  <si>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</si>
  <si>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</si>
  <si>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</si>
  <si>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</si>
  <si>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</si>
  <si>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</si>
  <si>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</si>
  <si>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</si>
  <si>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</si>
  <si>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</si>
  <si>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</si>
  <si>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</si>
  <si>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</si>
  <si>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</si>
  <si>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</si>
  <si>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</si>
  <si>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</si>
  <si>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</si>
  <si>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</si>
  <si>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</si>
  <si>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</si>
  <si>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</si>
  <si>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</si>
  <si>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</si>
  <si>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</si>
  <si>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</si>
  <si>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</si>
  <si>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</si>
  <si>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</si>
  <si>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</si>
  <si>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</si>
  <si>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</si>
  <si>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</si>
  <si>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</si>
  <si>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</si>
  <si>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</si>
  <si>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</si>
  <si>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</si>
  <si>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</si>
  <si>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</si>
  <si>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</si>
  <si>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</si>
  <si>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</si>
  <si>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</si>
  <si>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</si>
  <si>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</si>
  <si>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</si>
  <si>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</si>
  <si>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</si>
  <si>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</si>
  <si>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</si>
  <si>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</si>
  <si>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</si>
  <si>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</si>
  <si>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</si>
  <si>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</si>
  <si>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</si>
  <si>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</si>
  <si>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</si>
  <si>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</si>
  <si>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</si>
  <si>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</si>
  <si>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</si>
  <si>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</si>
  <si>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</si>
  <si>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</si>
  <si>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</si>
  <si>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</si>
  <si>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</si>
  <si>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</si>
  <si>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</si>
  <si>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</si>
  <si>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</si>
  <si>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</si>
  <si>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</si>
  <si>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</si>
  <si>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</si>
  <si>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</si>
  <si>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</si>
  <si>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</si>
  <si>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</si>
  <si>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</si>
  <si>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</si>
  <si>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</si>
  <si>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</si>
  <si>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</si>
  <si>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</si>
  <si>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</si>
  <si>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</si>
  <si>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</si>
  <si>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</si>
  <si>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</si>
  <si>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</si>
  <si>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</si>
  <si>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</si>
  <si>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</si>
  <si>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</si>
  <si>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</si>
  <si>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</si>
  <si>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</si>
  <si>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</si>
  <si>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</si>
  <si>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</si>
  <si>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</si>
  <si>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</si>
  <si>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</si>
  <si>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</si>
  <si>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</si>
  <si>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</si>
  <si>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</si>
  <si>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</si>
  <si>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</si>
  <si>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</si>
  <si>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</si>
  <si>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</si>
  <si>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</si>
  <si>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</si>
  <si>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</si>
  <si>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</si>
  <si>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</si>
  <si>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</si>
  <si>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</si>
  <si>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</si>
  <si>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</si>
  <si>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</si>
  <si>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</si>
  <si>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</si>
  <si>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</si>
  <si>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</si>
  <si>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</si>
  <si>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</si>
  <si>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</si>
  <si>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</si>
  <si>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</si>
  <si>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</si>
  <si>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</si>
  <si>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</si>
  <si>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</si>
  <si>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</si>
  <si>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</si>
  <si>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</si>
  <si>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</si>
  <si>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</si>
  <si>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</si>
  <si>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</si>
  <si>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</si>
  <si>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</si>
  <si>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</si>
  <si>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</si>
  <si>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</si>
  <si>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</si>
  <si>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</si>
  <si>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</si>
  <si>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</si>
  <si>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</si>
  <si>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</si>
  <si>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</si>
  <si>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</si>
  <si>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</si>
  <si>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</si>
  <si>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</si>
  <si>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</si>
  <si>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</si>
  <si>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</si>
  <si>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</si>
  <si>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</si>
  <si>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</si>
  <si>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</si>
  <si>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</si>
  <si>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</si>
  <si>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</si>
  <si>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</si>
  <si>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</si>
  <si>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</si>
  <si>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</si>
  <si>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</si>
  <si>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</si>
  <si>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</si>
  <si>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</si>
  <si>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</si>
  <si>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</si>
  <si>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</si>
  <si>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</si>
  <si>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</si>
  <si>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</si>
  <si>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</si>
  <si>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</si>
  <si>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</si>
  <si>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</si>
  <si>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</si>
  <si>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</si>
  <si>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</si>
  <si>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</si>
  <si>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</si>
  <si>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</si>
  <si>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</si>
  <si>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</si>
  <si>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</si>
  <si>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</si>
  <si>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</si>
  <si>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</si>
  <si>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</si>
  <si>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</si>
  <si>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</si>
  <si>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</si>
  <si>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</si>
  <si>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</si>
  <si>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</si>
  <si>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</si>
  <si>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</si>
  <si>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</si>
  <si>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</si>
  <si>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</si>
  <si>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</si>
  <si>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</si>
  <si>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</si>
  <si>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</si>
  <si>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</si>
  <si>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</si>
  <si>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</si>
  <si>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</si>
  <si>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</si>
  <si>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</si>
  <si>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</si>
  <si>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</si>
  <si>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</si>
  <si>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</si>
  <si>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</si>
  <si>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</si>
  <si>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</si>
  <si>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</si>
  <si>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</si>
  <si>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</si>
  <si>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</si>
  <si>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</si>
  <si>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</si>
  <si>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</si>
  <si>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</si>
  <si>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</si>
  <si>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</si>
  <si>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</si>
  <si>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</si>
  <si>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</si>
  <si>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</si>
  <si>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</si>
  <si>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</si>
  <si>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</si>
  <si>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</si>
  <si>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</si>
  <si>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</si>
  <si>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</si>
  <si>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</si>
  <si>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</si>
  <si>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</si>
  <si>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</si>
  <si>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</si>
  <si>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</si>
  <si>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</si>
  <si>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</si>
  <si>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</si>
  <si>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</si>
  <si>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</si>
  <si>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</si>
  <si>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</si>
  <si>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</si>
  <si>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</si>
  <si>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</si>
  <si>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</si>
  <si>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</si>
  <si>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</si>
  <si>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</si>
  <si>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</si>
  <si>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</si>
  <si>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</si>
  <si>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</si>
  <si>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</si>
  <si>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</si>
  <si>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</si>
  <si>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</si>
  <si>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</si>
  <si>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</si>
  <si>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</si>
  <si>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</si>
  <si>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</si>
  <si>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</si>
  <si>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</si>
  <si>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</si>
  <si>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</si>
  <si>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</si>
  <si>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</si>
  <si>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</si>
  <si>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</si>
  <si>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</si>
  <si>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</si>
  <si>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</si>
  <si>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</si>
  <si>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</si>
  <si>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</si>
  <si>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</si>
  <si>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</si>
  <si>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</si>
  <si>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</si>
  <si>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</si>
  <si>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</si>
  <si>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</si>
  <si>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</si>
  <si>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</si>
  <si>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</si>
  <si>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</si>
  <si>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</si>
  <si>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</si>
  <si>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</si>
  <si>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</si>
  <si>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</si>
  <si>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</si>
  <si>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</si>
  <si>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</si>
  <si>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</si>
  <si>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</si>
  <si>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</si>
  <si>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</si>
  <si>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</si>
  <si>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</si>
  <si>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</si>
  <si>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</si>
  <si>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</si>
  <si>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</si>
  <si>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</si>
  <si>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</si>
  <si>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</si>
  <si>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</si>
  <si>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</si>
  <si>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</si>
  <si>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</si>
  <si>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</si>
  <si>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</si>
  <si>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</si>
  <si>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</si>
  <si>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</si>
  <si>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</si>
  <si>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</si>
  <si>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</si>
  <si>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</si>
  <si>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</si>
  <si>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</si>
  <si>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</si>
  <si>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</si>
  <si>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</si>
  <si>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</si>
  <si>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</si>
  <si>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</si>
  <si>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</si>
  <si>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</si>
  <si>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</si>
  <si>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</si>
  <si>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</si>
  <si>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</si>
  <si>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</si>
  <si>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</si>
  <si>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</si>
  <si>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</si>
  <si>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</si>
  <si>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</si>
  <si>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</si>
  <si>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</si>
  <si>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</si>
  <si>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</si>
  <si>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</si>
  <si>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</si>
  <si>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</si>
  <si>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</si>
  <si>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</si>
  <si>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</si>
  <si>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</si>
  <si>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</si>
  <si>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</si>
  <si>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</si>
  <si>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</si>
  <si>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</si>
  <si>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</si>
  <si>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</si>
  <si>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</si>
  <si>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</si>
  <si>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</si>
  <si>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</si>
  <si>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</si>
  <si>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</si>
  <si>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</si>
  <si>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</si>
  <si>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</si>
  <si>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</si>
  <si>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</si>
  <si>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</si>
  <si>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</si>
  <si>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</si>
  <si>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</si>
  <si>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</si>
  <si>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</si>
  <si>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</si>
  <si>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</si>
  <si>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</si>
  <si>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</si>
  <si>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</si>
  <si>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</si>
  <si>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</si>
  <si>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</si>
  <si>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</si>
  <si>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</si>
  <si>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</si>
  <si>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</si>
  <si>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</si>
  <si>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</si>
  <si>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</si>
  <si>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</si>
  <si>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</si>
  <si>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</si>
  <si>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</si>
  <si>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</si>
  <si>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</si>
  <si>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</si>
  <si>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</si>
  <si>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</si>
  <si>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</si>
  <si>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</si>
  <si>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</si>
  <si>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</si>
  <si>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</si>
  <si>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</si>
  <si>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</si>
  <si>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</si>
  <si>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</si>
  <si>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</si>
  <si>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</si>
  <si>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</si>
  <si>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</si>
  <si>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</si>
  <si>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</si>
  <si>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</si>
  <si>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</si>
  <si>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</si>
  <si>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</si>
  <si>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</si>
  <si>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</si>
  <si>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</si>
  <si>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</si>
  <si>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</si>
  <si>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</si>
  <si>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</si>
  <si>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</si>
  <si>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</si>
  <si>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</si>
  <si>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</si>
  <si>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</si>
  <si>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</si>
  <si>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</si>
  <si>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</si>
  <si>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</si>
  <si>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</si>
  <si>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</si>
  <si>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</si>
  <si>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</si>
  <si>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</si>
  <si>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</si>
  <si>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</si>
  <si>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</si>
  <si>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</si>
  <si>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</si>
  <si>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</si>
  <si>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</si>
  <si>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</si>
  <si>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</si>
  <si>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</si>
  <si>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</si>
  <si>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</si>
  <si>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</si>
  <si>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</si>
  <si>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</si>
  <si>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</si>
  <si>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</si>
  <si>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</si>
  <si>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</si>
  <si>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</si>
  <si>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</si>
  <si>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</si>
  <si>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</si>
  <si>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</si>
  <si>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</si>
  <si>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</si>
  <si>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</si>
  <si>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</si>
  <si>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</si>
  <si>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</si>
  <si>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</si>
  <si>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</si>
  <si>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</si>
  <si>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</si>
  <si>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</si>
  <si>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</si>
  <si>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</si>
  <si>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</si>
  <si>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</si>
  <si>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</si>
  <si>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</si>
  <si>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</si>
  <si>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</si>
  <si>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</si>
  <si>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</si>
  <si>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</si>
  <si>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</si>
  <si>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</si>
  <si>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</si>
  <si>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</si>
  <si>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</si>
  <si>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</si>
  <si>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</si>
  <si>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</si>
  <si>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</si>
  <si>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</si>
  <si>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</si>
  <si>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</si>
  <si>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</si>
  <si>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</si>
  <si>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</si>
  <si>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</si>
  <si>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</si>
  <si>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</si>
  <si>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</si>
  <si>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</si>
  <si>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</si>
  <si>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</si>
  <si>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</si>
  <si>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</si>
  <si>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</si>
  <si>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</si>
  <si>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</si>
  <si>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</si>
  <si>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</si>
  <si>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</si>
  <si>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</si>
  <si>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</si>
  <si>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</si>
  <si>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</si>
  <si>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</si>
  <si>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</si>
  <si>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</si>
  <si>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</si>
  <si>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</si>
  <si>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</si>
  <si>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</si>
  <si>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</si>
  <si>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</si>
  <si>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</si>
  <si>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</si>
  <si>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</si>
  <si>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</si>
  <si>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</si>
  <si>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</si>
  <si>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</si>
  <si>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</si>
  <si>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</si>
  <si>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</si>
  <si>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</si>
  <si>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</si>
  <si>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</si>
  <si>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</si>
  <si>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</si>
  <si>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</si>
  <si>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</si>
  <si>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</si>
  <si>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</si>
  <si>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</si>
  <si>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</si>
  <si>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</si>
  <si>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</si>
  <si>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</si>
  <si>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</si>
  <si>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</si>
  <si>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</si>
  <si>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</si>
  <si>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</si>
  <si>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</si>
  <si>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</si>
  <si>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</si>
  <si>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</si>
  <si>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</si>
  <si>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</si>
  <si>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</si>
  <si>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</si>
  <si>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</si>
  <si>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</si>
  <si>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</si>
  <si>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</si>
  <si>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</si>
  <si>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</si>
  <si>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</si>
  <si>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</si>
  <si>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</si>
  <si>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</si>
  <si>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</si>
  <si>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</si>
  <si>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</si>
  <si>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</si>
  <si>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</si>
  <si>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</si>
  <si>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</si>
  <si>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</si>
  <si>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</si>
  <si>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</si>
  <si>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</si>
  <si>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</si>
  <si>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</si>
  <si>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</si>
  <si>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</si>
  <si>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</si>
  <si>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</si>
  <si>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</si>
  <si>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</si>
  <si>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</si>
  <si>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</si>
  <si>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</si>
  <si>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</si>
  <si>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</si>
  <si>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</si>
  <si>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</si>
  <si>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</si>
  <si>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</si>
  <si>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</si>
  <si>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</si>
  <si>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</si>
  <si>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</si>
  <si>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</si>
  <si>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</si>
  <si>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</si>
  <si>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</si>
  <si>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</si>
  <si>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</si>
  <si>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</si>
  <si>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</si>
  <si>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</si>
  <si>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</si>
  <si>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</si>
  <si>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</si>
  <si>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</si>
  <si>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</si>
  <si>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</si>
  <si>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</si>
  <si>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</si>
  <si>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</si>
  <si>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</si>
  <si>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</si>
  <si>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</si>
  <si>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</si>
  <si>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</si>
  <si>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</si>
  <si>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</si>
  <si>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</si>
  <si>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</si>
  <si>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</si>
  <si>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</si>
  <si>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</si>
  <si>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</si>
  <si>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</si>
  <si>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</si>
  <si>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</si>
  <si>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</si>
  <si>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</si>
  <si>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</si>
  <si>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</si>
  <si>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</si>
  <si>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</si>
  <si>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</si>
  <si>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</si>
  <si>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</si>
  <si>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</si>
  <si>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</si>
  <si>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</si>
  <si>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</si>
  <si>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</si>
  <si>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</si>
  <si>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</si>
  <si>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</si>
  <si>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</si>
  <si>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</si>
  <si>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</si>
  <si>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</si>
  <si>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</si>
  <si>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</si>
  <si>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</si>
  <si>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</si>
  <si>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</si>
  <si>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</si>
  <si>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</si>
  <si>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</si>
  <si>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</si>
  <si>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</si>
  <si>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</si>
  <si>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</si>
  <si>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</si>
  <si>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</si>
  <si>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</si>
  <si>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</si>
  <si>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</si>
  <si>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</si>
  <si>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</si>
  <si>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</si>
  <si>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</si>
  <si>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</si>
  <si>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</si>
  <si>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</si>
  <si>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</si>
  <si>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</si>
  <si>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</si>
  <si>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</si>
  <si>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</si>
  <si>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</si>
  <si>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</si>
  <si>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</si>
  <si>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</si>
  <si>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</si>
  <si>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</si>
  <si>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</si>
  <si>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</si>
  <si>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</si>
  <si>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</si>
  <si>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</si>
  <si>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</si>
  <si>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</si>
  <si>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</si>
  <si>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</si>
  <si>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</si>
  <si>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</si>
  <si>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</si>
  <si>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</si>
  <si>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</si>
  <si>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</si>
  <si>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</si>
  <si>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</si>
  <si>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</si>
  <si>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</si>
  <si>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</si>
  <si>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</si>
  <si>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</si>
  <si>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</si>
  <si>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</si>
  <si>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</si>
  <si>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</si>
  <si>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</si>
  <si>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</si>
  <si>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</si>
  <si>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</si>
  <si>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</si>
  <si>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</si>
  <si>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</si>
  <si>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</si>
  <si>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</si>
  <si>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</si>
  <si>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</si>
  <si>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</si>
  <si>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</si>
  <si>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</si>
  <si>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</si>
  <si>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</si>
  <si>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</si>
  <si>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</si>
  <si>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</si>
  <si>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</si>
  <si>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</si>
  <si>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</si>
  <si>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</si>
  <si>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</si>
  <si>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</si>
  <si>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</si>
  <si>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</si>
  <si>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</si>
  <si>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</si>
  <si>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</si>
  <si>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</si>
  <si>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</si>
  <si>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</si>
  <si>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</si>
  <si>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</si>
  <si>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</si>
  <si>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</si>
  <si>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</si>
  <si>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</si>
  <si>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</si>
  <si>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</si>
  <si>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</si>
  <si>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</si>
  <si>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</si>
  <si>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</si>
  <si>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</si>
  <si>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</si>
  <si>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</si>
  <si>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</si>
  <si>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</si>
  <si>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</si>
  <si>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</si>
  <si>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</si>
  <si>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</si>
  <si>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</si>
  <si>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</si>
  <si>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</si>
  <si>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</si>
  <si>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</si>
  <si>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</si>
  <si>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</si>
  <si>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</si>
  <si>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</si>
  <si>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</si>
  <si>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</si>
  <si>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</si>
  <si>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</si>
  <si>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</si>
  <si>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</si>
  <si>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</si>
  <si>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</si>
  <si>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</si>
  <si>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</si>
  <si>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</si>
  <si>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</si>
  <si>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</si>
  <si>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</si>
  <si>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</si>
  <si>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</si>
  <si>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</si>
  <si>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</si>
  <si>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</si>
  <si>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</si>
  <si>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</si>
  <si>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</si>
  <si>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</si>
  <si>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</si>
  <si>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</si>
  <si>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</si>
  <si>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</si>
  <si>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</si>
  <si>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</si>
  <si>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</si>
  <si>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</si>
  <si>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</si>
  <si>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</si>
  <si>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</si>
  <si>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</si>
  <si>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</si>
  <si>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</si>
  <si>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</si>
  <si>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</si>
  <si>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</si>
  <si>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</si>
  <si>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</si>
  <si>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</si>
  <si>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</si>
  <si>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</si>
  <si>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</si>
  <si>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</si>
  <si>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</si>
  <si>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</si>
  <si>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</si>
  <si>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</si>
  <si>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</si>
  <si>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</si>
  <si>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</si>
  <si>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</si>
  <si>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</si>
  <si>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</si>
  <si>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</si>
  <si>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</si>
  <si>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</si>
  <si>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</si>
  <si>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</si>
  <si>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</si>
  <si>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</si>
  <si>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</si>
  <si>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</si>
  <si>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</si>
  <si>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</si>
  <si>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</si>
  <si>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</si>
  <si>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</si>
  <si>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</si>
  <si>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</si>
  <si>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</si>
  <si>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</si>
  <si>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</si>
  <si>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</si>
  <si>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</si>
  <si>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</si>
  <si>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</si>
  <si>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</si>
  <si>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</si>
  <si>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</si>
  <si>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</si>
  <si>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</si>
  <si>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</si>
  <si>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</si>
  <si>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</si>
  <si>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</si>
  <si>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</si>
  <si>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</si>
  <si>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</si>
  <si>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</si>
  <si>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</si>
  <si>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</si>
  <si>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</si>
  <si>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</si>
  <si>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</si>
  <si>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</si>
  <si>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</si>
  <si>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</si>
  <si>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</si>
  <si>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</si>
  <si>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</si>
  <si>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</si>
  <si>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</si>
  <si>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</si>
  <si>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</si>
  <si>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</si>
  <si>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</si>
  <si>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</si>
  <si>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</si>
  <si>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</si>
  <si>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</si>
  <si>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</si>
  <si>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</si>
  <si>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</si>
  <si>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</si>
  <si>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</si>
  <si>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</si>
  <si>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</si>
  <si>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</si>
  <si>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</si>
  <si>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</si>
  <si>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</si>
  <si>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</si>
  <si>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</si>
  <si>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</si>
  <si>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</si>
  <si>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</si>
  <si>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</si>
  <si>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</si>
  <si>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</si>
  <si>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</si>
  <si>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</si>
  <si>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</si>
  <si>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</si>
  <si>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</si>
  <si>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</si>
  <si>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</si>
  <si>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</si>
  <si>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</si>
  <si>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</si>
  <si>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</si>
  <si>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</si>
  <si>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</si>
  <si>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</si>
  <si>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</si>
  <si>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</si>
  <si>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</si>
  <si>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</si>
  <si>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</si>
  <si>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</si>
  <si>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</si>
  <si>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</si>
  <si>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</si>
  <si>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</si>
  <si>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</si>
  <si>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</si>
  <si>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</si>
  <si>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</si>
  <si>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</si>
  <si>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</si>
  <si>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</si>
  <si>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</si>
  <si>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</si>
  <si>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</si>
  <si>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</si>
  <si>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</si>
  <si>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</si>
  <si>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</si>
  <si>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</si>
  <si>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</si>
  <si>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</si>
  <si>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</si>
  <si>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</si>
  <si>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</si>
  <si>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</si>
  <si>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</si>
  <si>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</si>
  <si>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</si>
  <si>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</si>
  <si>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</si>
  <si>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</si>
  <si>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</si>
  <si>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</si>
  <si>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</si>
  <si>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</si>
  <si>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</si>
  <si>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</si>
  <si>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</si>
  <si>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</si>
  <si>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</si>
  <si>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</si>
  <si>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</si>
  <si>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</si>
  <si>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</si>
  <si>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</si>
  <si>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</si>
  <si>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</si>
  <si>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</si>
  <si>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</si>
  <si>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</si>
  <si>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</si>
  <si>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</si>
  <si>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</si>
  <si>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</si>
  <si>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</si>
  <si>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</si>
  <si>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</si>
  <si>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</si>
  <si>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</si>
  <si>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</si>
  <si>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</si>
  <si>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</si>
  <si>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</si>
  <si>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</si>
  <si>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</si>
  <si>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</si>
  <si>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</si>
  <si>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</si>
  <si>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</si>
  <si>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</si>
  <si>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</si>
  <si>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</si>
  <si>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</si>
  <si>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</si>
  <si>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</si>
  <si>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</si>
  <si>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</si>
  <si>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</si>
  <si>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</si>
  <si>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</si>
  <si>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</si>
  <si>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</si>
  <si>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</si>
  <si>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</si>
  <si>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</si>
  <si>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</si>
  <si>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</si>
  <si>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</si>
  <si>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</si>
  <si>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</si>
  <si>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</si>
  <si>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</si>
  <si>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</si>
  <si>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</si>
  <si>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</si>
  <si>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</si>
  <si>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</si>
  <si>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</si>
  <si>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</si>
  <si>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</si>
  <si>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</si>
  <si>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</si>
  <si>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</si>
  <si>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</si>
  <si>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</si>
  <si>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</si>
  <si>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</si>
  <si>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</si>
  <si>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</si>
  <si>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</si>
  <si>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</si>
  <si>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</si>
  <si>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</si>
  <si>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</si>
  <si>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</si>
  <si>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</si>
  <si>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</si>
  <si>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</si>
  <si>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</si>
  <si>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</si>
  <si>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</si>
  <si>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</si>
  <si>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</si>
  <si>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</si>
  <si>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</si>
  <si>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</si>
  <si>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</si>
  <si>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</si>
  <si>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</si>
  <si>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</si>
  <si>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</si>
  <si>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</si>
  <si>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</si>
  <si>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</si>
  <si>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</si>
  <si>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</si>
  <si>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</si>
  <si>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</si>
  <si>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</si>
  <si>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</si>
  <si>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</si>
  <si>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</si>
  <si>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</si>
  <si>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</si>
  <si>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</si>
  <si>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</si>
  <si>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</si>
  <si>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</si>
  <si>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</si>
  <si>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</si>
  <si>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</si>
  <si>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</si>
  <si>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</si>
  <si>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</si>
  <si>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</si>
  <si>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</si>
  <si>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</si>
  <si>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</si>
  <si>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</si>
  <si>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</si>
  <si>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</si>
  <si>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</si>
  <si>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</si>
  <si>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</si>
  <si>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</si>
  <si>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</si>
  <si>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</si>
  <si>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</si>
  <si>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</si>
  <si>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</si>
  <si>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</si>
  <si>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</si>
  <si>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</si>
  <si>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</si>
  <si>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</si>
  <si>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</si>
  <si>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</si>
  <si>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</si>
  <si>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</si>
  <si>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</si>
  <si>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</si>
  <si>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</si>
  <si>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</si>
  <si>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</si>
  <si>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</si>
  <si>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</si>
  <si>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</si>
  <si>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</si>
  <si>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</si>
  <si>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</si>
  <si>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</si>
  <si>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</si>
  <si>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</si>
  <si>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</si>
  <si>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</si>
  <si>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</si>
  <si>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</si>
  <si>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</si>
  <si>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</si>
  <si>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</si>
  <si>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</si>
  <si>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</si>
  <si>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</si>
  <si>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</si>
  <si>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</si>
  <si>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</si>
  <si>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</si>
  <si>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</si>
  <si>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</si>
  <si>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</si>
  <si>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</si>
  <si>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</si>
  <si>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</si>
  <si>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</si>
  <si>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</si>
  <si>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</si>
  <si>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</si>
  <si>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</si>
  <si>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</si>
  <si>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</si>
  <si>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</si>
  <si>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</si>
  <si>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</si>
  <si>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</si>
  <si>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</si>
  <si>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</si>
  <si>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</si>
  <si>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</si>
  <si>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</si>
  <si>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</si>
  <si>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</si>
  <si>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</si>
  <si>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</si>
  <si>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</si>
  <si>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</si>
  <si>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</si>
  <si>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</si>
  <si>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</si>
  <si>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</si>
  <si>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</si>
  <si>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</si>
  <si>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</si>
  <si>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</si>
  <si>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</si>
  <si>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</si>
  <si>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</si>
  <si>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</si>
  <si>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</si>
  <si>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</si>
  <si>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</si>
  <si>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</si>
  <si>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</si>
  <si>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</si>
  <si>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</si>
  <si>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</si>
  <si>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</si>
  <si>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</si>
  <si>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</si>
  <si>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</si>
  <si>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</si>
  <si>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</si>
  <si>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</si>
  <si>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</si>
  <si>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</si>
  <si>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</si>
  <si>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</si>
  <si>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</si>
  <si>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</si>
  <si>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</si>
  <si>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</si>
  <si>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</si>
  <si>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</si>
  <si>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</si>
  <si>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</si>
  <si>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</si>
  <si>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</si>
  <si>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</si>
  <si>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</si>
  <si>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</si>
  <si>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</si>
  <si>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</si>
  <si>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</si>
  <si>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</si>
  <si>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</si>
  <si>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</si>
  <si>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</si>
  <si>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</si>
  <si>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</si>
  <si>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</si>
  <si>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</si>
  <si>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</si>
  <si>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</si>
  <si>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</si>
  <si>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</si>
  <si>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</si>
  <si>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</si>
  <si>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</si>
  <si>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</si>
  <si>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</si>
  <si>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</si>
  <si>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</si>
  <si>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</si>
  <si>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</si>
  <si>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</si>
  <si>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</si>
  <si>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</si>
  <si>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</si>
  <si>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</si>
  <si>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</si>
  <si>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</si>
  <si>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</si>
  <si>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</si>
  <si>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</si>
  <si>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</si>
  <si>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</si>
  <si>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</si>
  <si>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</si>
  <si>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</si>
  <si>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</si>
  <si>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</si>
  <si>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</si>
  <si>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</si>
  <si>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</si>
  <si>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</si>
  <si>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</si>
  <si>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</si>
  <si>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</si>
  <si>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</si>
  <si>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</si>
  <si>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</si>
  <si>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</si>
  <si>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</si>
  <si>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</si>
  <si>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</si>
  <si>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</si>
  <si>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</si>
  <si>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</si>
  <si>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</si>
  <si>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</si>
  <si>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</si>
  <si>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</si>
  <si>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</si>
  <si>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</si>
  <si>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</si>
  <si>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</si>
  <si>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</si>
  <si>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</si>
  <si>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</si>
  <si>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</si>
  <si>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</si>
  <si>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</si>
  <si>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</si>
  <si>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</si>
  <si>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</si>
  <si>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</si>
  <si>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</si>
  <si>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</si>
  <si>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</si>
  <si>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</si>
  <si>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</si>
  <si>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</si>
  <si>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</si>
  <si>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</si>
  <si>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</si>
  <si>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</si>
  <si>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</si>
  <si>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</si>
  <si>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</si>
  <si>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</si>
  <si>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</si>
  <si>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</si>
  <si>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</si>
  <si>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</si>
  <si>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</si>
  <si>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</si>
  <si>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</si>
  <si>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</si>
  <si>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</si>
  <si>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</si>
  <si>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</si>
  <si>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</si>
  <si>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</si>
  <si>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</si>
  <si>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</si>
  <si>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</si>
  <si>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</si>
  <si>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</si>
  <si>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</si>
  <si>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</si>
  <si>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</si>
  <si>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</si>
  <si>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</si>
  <si>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</si>
  <si>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</si>
  <si>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</si>
  <si>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</si>
  <si>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</si>
  <si>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</si>
  <si>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</si>
  <si>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</si>
  <si>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</si>
  <si>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</si>
  <si>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</si>
  <si>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</si>
  <si>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</si>
  <si>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</si>
  <si>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</si>
  <si>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</si>
  <si>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</si>
  <si>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</si>
  <si>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</si>
  <si>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</si>
  <si>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</si>
  <si>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</si>
  <si>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</si>
  <si>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</si>
  <si>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</si>
  <si>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</si>
  <si>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</si>
  <si>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</si>
  <si>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</si>
  <si>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</si>
  <si>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</si>
  <si>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</si>
  <si>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</si>
  <si>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</si>
  <si>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</si>
  <si>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</si>
  <si>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</si>
  <si>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</si>
  <si>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</si>
  <si>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</si>
  <si>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</si>
  <si>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</si>
  <si>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</si>
  <si>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</si>
  <si>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</si>
  <si>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</si>
  <si>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</si>
  <si>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</si>
  <si>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</si>
  <si>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</si>
  <si>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</si>
  <si>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</si>
  <si>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</si>
  <si>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</si>
  <si>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</si>
  <si>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</si>
  <si>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</si>
  <si>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</si>
  <si>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</si>
  <si>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</si>
  <si>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</si>
  <si>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</si>
  <si>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</si>
  <si>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</si>
  <si>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</si>
  <si>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</si>
  <si>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</si>
  <si>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</si>
  <si>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</si>
  <si>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</si>
  <si>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</si>
  <si>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</si>
  <si>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</si>
  <si>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</si>
  <si>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</si>
  <si>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</si>
  <si>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</si>
  <si>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</si>
  <si>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</si>
  <si>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</si>
  <si>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</si>
  <si>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</si>
  <si>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</si>
  <si>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</si>
  <si>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</si>
  <si>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</si>
  <si>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</si>
  <si>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</si>
  <si>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</si>
  <si>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</si>
  <si>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</si>
  <si>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</si>
  <si>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</si>
  <si>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</si>
  <si>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</si>
  <si>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</si>
  <si>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</si>
  <si>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</si>
  <si>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</si>
  <si>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</si>
  <si>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</si>
  <si>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</si>
  <si>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</si>
  <si>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</si>
  <si>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</si>
  <si>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</si>
  <si>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</si>
  <si>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</si>
  <si>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</si>
  <si>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</si>
  <si>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</si>
  <si>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</si>
  <si>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</si>
  <si>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</si>
  <si>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</si>
  <si>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</si>
  <si>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</si>
  <si>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</si>
  <si>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</si>
  <si>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</si>
  <si>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</si>
  <si>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</si>
  <si>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</si>
  <si>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</si>
  <si>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</si>
  <si>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</si>
  <si>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</si>
  <si>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</si>
  <si>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</si>
  <si>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</si>
  <si>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</si>
  <si>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</si>
  <si>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</si>
  <si>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</si>
  <si>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</si>
  <si>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</si>
  <si>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</si>
  <si>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</si>
  <si>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</si>
  <si>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</si>
  <si>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</si>
  <si>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</si>
  <si>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</si>
  <si>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</si>
  <si>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</si>
  <si>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</si>
  <si>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</si>
  <si>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</si>
  <si>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</si>
  <si>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</si>
  <si>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</si>
  <si>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</si>
  <si>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</si>
  <si>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</si>
  <si>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</si>
  <si>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</si>
  <si>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</si>
  <si>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</si>
  <si>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</si>
  <si>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</si>
  <si>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</si>
  <si>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</si>
  <si>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</si>
  <si>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</si>
  <si>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</si>
  <si>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</si>
  <si>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</si>
  <si>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</si>
  <si>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</si>
  <si>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</si>
  <si>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</si>
  <si>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</si>
  <si>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</si>
  <si>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</si>
  <si>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</si>
  <si>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</si>
  <si>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</si>
  <si>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</si>
  <si>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</si>
  <si>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</si>
  <si>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</si>
  <si>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</si>
  <si>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</si>
  <si>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</si>
  <si>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</si>
  <si>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</si>
  <si>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</si>
  <si>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</si>
  <si>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</si>
  <si>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</si>
  <si>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</si>
  <si>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</si>
  <si>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</si>
  <si>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</si>
  <si>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</si>
  <si>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</si>
  <si>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</si>
  <si>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</si>
  <si>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</si>
  <si>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</si>
  <si>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</si>
  <si>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</si>
  <si>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</si>
  <si>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</si>
  <si>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</si>
  <si>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</si>
  <si>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</si>
  <si>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</si>
  <si>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</si>
  <si>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</si>
  <si>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</si>
  <si>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</si>
  <si>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</si>
  <si>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</si>
  <si>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</si>
  <si>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</si>
  <si>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</si>
  <si>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</si>
  <si>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</si>
  <si>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</si>
  <si>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</si>
  <si>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</si>
  <si>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</si>
  <si>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</si>
  <si>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</si>
  <si>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</si>
  <si>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</si>
  <si>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</si>
  <si>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</si>
  <si>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</si>
  <si>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</si>
  <si>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</si>
  <si>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</si>
  <si>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</si>
  <si>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</si>
  <si>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</si>
  <si>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</si>
  <si>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</si>
  <si>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</si>
  <si>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</si>
  <si>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</si>
  <si>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</si>
  <si>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</si>
  <si>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</si>
  <si>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</si>
  <si>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</si>
  <si>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</si>
  <si>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</si>
  <si>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</si>
  <si>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</si>
  <si>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</si>
  <si>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</si>
  <si>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</si>
  <si>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</si>
  <si>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</si>
  <si>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</si>
  <si>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</si>
  <si>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</si>
  <si>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</si>
  <si>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</si>
  <si>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</si>
  <si>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</si>
  <si>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</si>
  <si>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</si>
  <si>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</si>
  <si>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</si>
  <si>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</si>
  <si>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</si>
  <si>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</si>
  <si>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</si>
  <si>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</si>
  <si>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</si>
  <si>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</si>
  <si>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</si>
  <si>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</si>
  <si>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</si>
  <si>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</si>
  <si>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</si>
  <si>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</si>
  <si>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</si>
  <si>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</si>
  <si>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</si>
  <si>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</si>
  <si>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</si>
  <si>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</si>
  <si>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</si>
  <si>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</si>
  <si>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</si>
  <si>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</si>
  <si>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</si>
  <si>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</si>
  <si>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</si>
  <si>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</si>
  <si>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</si>
  <si>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</si>
  <si>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</si>
  <si>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</si>
  <si>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</si>
  <si>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</si>
  <si>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</si>
  <si>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</si>
  <si>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</si>
  <si>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</si>
  <si>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</si>
  <si>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</si>
  <si>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</si>
  <si>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</si>
  <si>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</si>
  <si>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</si>
  <si>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</si>
  <si>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</si>
  <si>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</si>
  <si>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</si>
  <si>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</si>
  <si>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</si>
  <si>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</si>
  <si>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</si>
  <si>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</si>
  <si>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</si>
  <si>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</si>
  <si>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</si>
  <si>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</si>
  <si>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</si>
  <si>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</si>
  <si>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</si>
  <si>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</si>
  <si>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</si>
  <si>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</si>
  <si>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</si>
  <si>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</si>
  <si>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</si>
  <si>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</si>
  <si>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</si>
  <si>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</si>
  <si>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</si>
  <si>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</si>
  <si>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</si>
  <si>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</si>
  <si>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</si>
  <si>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</si>
  <si>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</si>
  <si>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</si>
  <si>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</si>
  <si>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</si>
  <si>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</si>
  <si>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</si>
  <si>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</si>
  <si>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</si>
  <si>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</si>
  <si>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</si>
  <si>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</si>
  <si>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</si>
  <si>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</si>
  <si>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</si>
  <si>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</si>
  <si>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</si>
  <si>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</si>
  <si>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</si>
  <si>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</si>
  <si>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</si>
  <si>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</si>
  <si>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</si>
  <si>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</si>
  <si>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</si>
  <si>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</si>
  <si>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</si>
  <si>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</si>
  <si>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</si>
  <si>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</si>
  <si>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</si>
  <si>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</si>
  <si>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</si>
  <si>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</si>
  <si>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</si>
  <si>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</si>
  <si>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</si>
  <si>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</si>
  <si>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</si>
  <si>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</si>
  <si>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</si>
  <si>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</si>
  <si>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</si>
  <si>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</si>
  <si>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</si>
  <si>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</si>
  <si>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</si>
  <si>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</si>
  <si>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</si>
  <si>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</si>
  <si>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</si>
  <si>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</si>
  <si>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</si>
  <si>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</si>
  <si>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</si>
  <si>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</si>
  <si>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</si>
  <si>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</si>
  <si>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</si>
  <si>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</si>
  <si>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</si>
  <si>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</si>
  <si>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</si>
  <si>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</si>
  <si>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</si>
  <si>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</si>
  <si>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</si>
  <si>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</si>
  <si>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</si>
  <si>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</si>
  <si>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</si>
  <si>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</si>
  <si>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</si>
  <si>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</si>
  <si>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</si>
  <si>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</si>
  <si>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</si>
  <si>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</si>
  <si>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</si>
  <si>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</si>
  <si>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</si>
  <si>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</si>
  <si>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</si>
  <si>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</si>
  <si>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</si>
  <si>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</si>
  <si>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</si>
  <si>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</si>
  <si>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</si>
  <si>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</si>
  <si>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</si>
  <si>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</si>
  <si>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</si>
  <si>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</si>
  <si>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</si>
  <si>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</si>
  <si>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</si>
  <si>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</si>
  <si>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</si>
  <si>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</si>
  <si>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</si>
  <si>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</si>
  <si>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</si>
  <si>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</si>
  <si>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</si>
  <si>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</si>
  <si>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</si>
  <si>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</si>
  <si>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</si>
  <si>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</si>
  <si>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</si>
  <si>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</si>
  <si>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</si>
  <si>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</si>
  <si>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</si>
  <si>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</si>
  <si>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</si>
  <si>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</si>
  <si>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</si>
  <si>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</si>
  <si>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</si>
  <si>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</si>
  <si>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</si>
  <si>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</si>
  <si>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</si>
  <si>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</si>
  <si>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</si>
  <si>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</si>
  <si>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</si>
  <si>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</si>
  <si>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</si>
  <si>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</si>
  <si>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</si>
  <si>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</si>
  <si>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</si>
  <si>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</si>
  <si>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</si>
  <si>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</si>
  <si>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</si>
  <si>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</si>
  <si>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</si>
  <si>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</si>
  <si>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</si>
  <si>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</si>
  <si>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</si>
  <si>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</si>
  <si>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</si>
  <si>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</si>
  <si>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</si>
  <si>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</si>
  <si>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</si>
  <si>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</si>
  <si>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</si>
  <si>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</si>
  <si>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</si>
  <si>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</si>
  <si>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</si>
  <si>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</si>
  <si>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</si>
  <si>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</si>
  <si>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</si>
  <si>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</si>
  <si>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</si>
  <si>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</si>
  <si>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</si>
  <si>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</si>
  <si>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</si>
  <si>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</si>
  <si>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</si>
  <si>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</si>
  <si>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</si>
  <si>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</si>
  <si>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</si>
  <si>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</si>
  <si>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</si>
  <si>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</si>
  <si>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</si>
  <si>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</si>
  <si>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</si>
  <si>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</si>
  <si>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</si>
  <si>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</si>
  <si>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</si>
  <si>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</si>
  <si>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</si>
  <si>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</si>
  <si>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</si>
  <si>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</si>
  <si>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</si>
  <si>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</si>
  <si>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</si>
  <si>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</si>
  <si>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</si>
  <si>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</si>
  <si>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</si>
  <si>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</si>
  <si>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</si>
  <si>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</si>
  <si>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</si>
  <si>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</si>
  <si>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</si>
  <si>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</si>
  <si>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</si>
  <si>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</si>
  <si>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</si>
  <si>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</si>
  <si>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</si>
  <si>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</si>
  <si>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</si>
  <si>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</si>
  <si>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</si>
  <si>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</si>
  <si>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</si>
  <si>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</si>
  <si>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</si>
  <si>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</si>
  <si>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</si>
  <si>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</si>
  <si>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</si>
  <si>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</si>
  <si>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</si>
  <si>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</si>
  <si>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</si>
  <si>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</si>
  <si>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</si>
  <si>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</si>
  <si>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</si>
  <si>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</si>
  <si>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</si>
  <si>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</si>
  <si>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</si>
  <si>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</si>
  <si>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</si>
  <si>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</si>
  <si>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</si>
  <si>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</si>
  <si>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</si>
  <si>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</si>
  <si>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</si>
  <si>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</si>
  <si>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</si>
  <si>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</si>
  <si>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</si>
  <si>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</si>
  <si>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</si>
  <si>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</si>
  <si>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</si>
  <si>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</si>
  <si>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</si>
  <si>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</si>
  <si>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</si>
  <si>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</si>
  <si>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</si>
  <si>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</si>
  <si>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</si>
  <si>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</si>
  <si>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</si>
  <si>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</si>
  <si>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</si>
  <si>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</si>
  <si>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</si>
  <si>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</si>
  <si>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</si>
  <si>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</si>
  <si>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</si>
  <si>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</si>
  <si>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</si>
  <si>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</si>
  <si>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</si>
  <si>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</si>
  <si>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</si>
  <si>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</si>
  <si>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</si>
  <si>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</si>
  <si>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</si>
  <si>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</si>
  <si>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</si>
  <si>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</si>
  <si>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</si>
  <si>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</si>
  <si>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</si>
  <si>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</si>
  <si>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</si>
  <si>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</si>
  <si>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</si>
  <si>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</si>
  <si>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</si>
  <si>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</si>
  <si>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</si>
  <si>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</si>
  <si>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</si>
  <si>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</si>
  <si>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</si>
  <si>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</si>
  <si>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</si>
  <si>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</si>
  <si>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</si>
  <si>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</si>
  <si>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</si>
  <si>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</si>
  <si>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</si>
  <si>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</si>
  <si>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</si>
  <si>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</si>
  <si>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</si>
  <si>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</si>
  <si>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</si>
  <si>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</si>
  <si>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</si>
  <si>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</si>
  <si>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</si>
  <si>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</si>
  <si>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</si>
  <si>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</si>
  <si>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</si>
  <si>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</si>
  <si>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</si>
  <si>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</si>
  <si>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</si>
  <si>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</si>
  <si>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</si>
  <si>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</si>
  <si>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</si>
  <si>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</si>
  <si>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</si>
  <si>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</si>
  <si>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</si>
  <si>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</si>
  <si>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</si>
  <si>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</si>
  <si>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</si>
  <si>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</si>
  <si>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</si>
  <si>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</si>
  <si>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</si>
  <si>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</si>
  <si>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</si>
  <si>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</si>
  <si>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</si>
  <si>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</si>
  <si>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</si>
  <si>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</si>
  <si>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</si>
  <si>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</si>
  <si>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</si>
  <si>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</si>
  <si>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</si>
  <si>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</si>
  <si>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</si>
  <si>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</si>
  <si>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</si>
  <si>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</si>
  <si>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</si>
  <si>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</si>
  <si>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</si>
  <si>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</si>
  <si>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</si>
  <si>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</si>
  <si>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</si>
  <si>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</si>
  <si>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</si>
  <si>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</si>
  <si>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</si>
  <si>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</si>
  <si>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</si>
  <si>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</si>
  <si>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</si>
  <si>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</si>
  <si>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</si>
  <si>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</si>
  <si>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</si>
  <si>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</si>
  <si>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</si>
  <si>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</si>
  <si>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</si>
  <si>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</si>
  <si>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</si>
  <si>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</si>
  <si>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</si>
  <si>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</si>
  <si>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</si>
  <si>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</si>
  <si>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</si>
  <si>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</si>
  <si>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</si>
  <si>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</si>
  <si>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</si>
  <si>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</si>
  <si>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</si>
  <si>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</si>
  <si>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</si>
  <si>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</si>
  <si>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</si>
  <si>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</si>
  <si>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</si>
  <si>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</si>
  <si>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</si>
  <si>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</si>
  <si>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</si>
  <si>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</si>
  <si>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</si>
  <si>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</si>
  <si>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</si>
  <si>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</si>
  <si>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</si>
  <si>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</si>
  <si>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</si>
  <si>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</si>
  <si>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</si>
  <si>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</si>
  <si>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</si>
  <si>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</si>
  <si>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</si>
  <si>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</si>
  <si>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</si>
  <si>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</si>
  <si>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</si>
  <si>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</si>
  <si>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</si>
  <si>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</si>
  <si>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</si>
  <si>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</si>
  <si>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</si>
  <si>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</si>
  <si>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</si>
  <si>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</si>
  <si>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</si>
  <si>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</si>
  <si>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</si>
  <si>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</si>
  <si>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</si>
  <si>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</si>
  <si>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</si>
  <si>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</si>
  <si>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</si>
  <si>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</si>
  <si>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</si>
  <si>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</si>
  <si>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</si>
  <si>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</si>
  <si>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</si>
  <si>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</si>
  <si>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</si>
  <si>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</si>
  <si>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</si>
  <si>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</si>
  <si>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</si>
  <si>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</si>
  <si>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</si>
  <si>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</si>
  <si>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</si>
  <si>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</si>
  <si>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</si>
  <si>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</si>
  <si>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</si>
  <si>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</si>
  <si>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</si>
  <si>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</si>
  <si>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</si>
  <si>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</si>
  <si>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</si>
  <si>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</si>
  <si>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</si>
  <si>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</si>
  <si>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</si>
  <si>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</si>
  <si>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</si>
  <si>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</si>
  <si>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</si>
  <si>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</si>
  <si>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</si>
  <si>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</si>
  <si>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</si>
  <si>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</si>
  <si>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</si>
  <si>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</si>
  <si>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</si>
  <si>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</si>
  <si>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</si>
  <si>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</si>
  <si>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</si>
  <si>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</si>
  <si>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</si>
  <si>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</si>
  <si>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</si>
  <si>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</si>
  <si>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</si>
  <si>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</si>
  <si>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</si>
  <si>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</si>
  <si>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</si>
  <si>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</si>
  <si>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</si>
  <si>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</si>
  <si>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</si>
  <si>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</si>
  <si>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</si>
  <si>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</si>
  <si>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</si>
  <si>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</si>
  <si>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</si>
  <si>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</si>
  <si>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</si>
  <si>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</si>
  <si>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</si>
  <si>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</si>
  <si>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</si>
  <si>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</si>
  <si>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</si>
  <si>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</si>
  <si>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</si>
  <si>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</si>
  <si>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</si>
  <si>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</si>
  <si>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</si>
  <si>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</si>
  <si>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</si>
  <si>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</si>
  <si>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</si>
  <si>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</si>
  <si>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</si>
  <si>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</si>
  <si>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</si>
  <si>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</si>
  <si>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</si>
  <si>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</si>
  <si>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</si>
  <si>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</si>
  <si>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</si>
  <si>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</si>
  <si>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</si>
  <si>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</si>
  <si>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</si>
  <si>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</si>
  <si>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</si>
  <si>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</si>
  <si>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</si>
  <si>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</si>
  <si>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</si>
  <si>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</si>
  <si>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</si>
  <si>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</si>
  <si>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</si>
  <si>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</si>
  <si>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</si>
  <si>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</si>
  <si>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</si>
  <si>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</si>
  <si>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</si>
  <si>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</si>
  <si>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</si>
  <si>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</si>
  <si>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</si>
  <si>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</si>
  <si>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</si>
  <si>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</si>
  <si>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</si>
  <si>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</si>
  <si>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</si>
  <si>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</si>
  <si>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</si>
  <si>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</si>
  <si>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</si>
  <si>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</si>
  <si>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</si>
  <si>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</si>
  <si>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</si>
  <si>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</si>
  <si>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</si>
  <si>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</si>
  <si>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</si>
  <si>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</si>
  <si>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</si>
  <si>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</si>
  <si>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</si>
  <si>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</si>
  <si>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</si>
  <si>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</si>
  <si>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</si>
  <si>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</si>
  <si>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</si>
  <si>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</si>
  <si>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</si>
  <si>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</si>
  <si>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</si>
  <si>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</si>
  <si>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</si>
  <si>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</si>
  <si>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</si>
  <si>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</si>
  <si>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</si>
  <si>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</si>
  <si>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</si>
  <si>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</si>
  <si>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</si>
  <si>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</si>
  <si>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</si>
  <si>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</si>
  <si>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</si>
  <si>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</si>
  <si>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</si>
  <si>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</si>
  <si>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</si>
  <si>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</si>
  <si>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</si>
  <si>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</si>
  <si>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</si>
  <si>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</si>
  <si>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</si>
  <si>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</si>
  <si>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</si>
  <si>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</si>
  <si>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</si>
  <si>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</si>
  <si>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</si>
  <si>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</si>
  <si>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</si>
  <si>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</si>
  <si>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</si>
  <si>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</si>
  <si>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</si>
  <si>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</si>
  <si>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</si>
  <si>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</si>
  <si>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</si>
  <si>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</si>
  <si>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</si>
  <si>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</si>
  <si>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</si>
  <si>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</si>
  <si>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</si>
  <si>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</si>
  <si>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</si>
  <si>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</si>
  <si>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</si>
  <si>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</si>
  <si>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</si>
  <si>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</si>
  <si>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</si>
  <si>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</si>
  <si>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</si>
  <si>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</si>
  <si>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</si>
  <si>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</si>
  <si>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</si>
  <si>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</si>
  <si>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</si>
  <si>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</si>
  <si>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</si>
  <si>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</si>
  <si>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</si>
  <si>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</si>
  <si>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</si>
  <si>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</si>
  <si>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</si>
  <si>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</si>
  <si>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</si>
  <si>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</si>
  <si>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</si>
  <si>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</si>
  <si>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</si>
  <si>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</si>
  <si>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</si>
  <si>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</si>
  <si>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</si>
  <si>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</si>
  <si>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</si>
  <si>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</si>
  <si>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</si>
  <si>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</si>
  <si>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</si>
  <si>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</si>
  <si>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</si>
  <si>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</si>
  <si>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</si>
  <si>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</si>
  <si>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</si>
  <si>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</si>
  <si>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</si>
  <si>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</si>
  <si>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</si>
  <si>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</si>
  <si>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</si>
  <si>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</si>
  <si>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</si>
  <si>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</si>
  <si>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</si>
  <si>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</si>
  <si>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</si>
  <si>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</si>
  <si>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</si>
  <si>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</si>
  <si>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</si>
  <si>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</si>
  <si>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</si>
  <si>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</si>
  <si>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</si>
  <si>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</si>
  <si>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</si>
  <si>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</si>
  <si>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</si>
  <si>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</si>
  <si>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</si>
  <si>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</si>
  <si>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</si>
  <si>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</si>
  <si>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</si>
  <si>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</si>
  <si>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</si>
  <si>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</si>
  <si>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</si>
  <si>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</si>
  <si>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</si>
  <si>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</si>
  <si>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</si>
  <si>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</si>
  <si>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</si>
  <si>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</si>
  <si>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</si>
  <si>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</si>
  <si>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</si>
  <si>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</si>
  <si>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</si>
  <si>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</si>
  <si>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</si>
  <si>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</si>
  <si>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</si>
  <si>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</si>
  <si>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</si>
  <si>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</si>
  <si>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</si>
  <si>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</si>
  <si>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</si>
  <si>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</si>
  <si>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</si>
  <si>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</si>
  <si>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</si>
  <si>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</si>
  <si>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</si>
  <si>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</si>
  <si>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</si>
  <si>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</si>
  <si>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</si>
  <si>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</si>
  <si>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</si>
  <si>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</si>
  <si>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</si>
  <si>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</si>
  <si>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</si>
  <si>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</si>
  <si>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</si>
  <si>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</si>
  <si>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</si>
  <si>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</si>
  <si>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</si>
  <si>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</si>
  <si>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</si>
  <si>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</si>
  <si>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</si>
  <si>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</si>
  <si>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</si>
  <si>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</si>
  <si>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</si>
  <si>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</si>
  <si>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</si>
  <si>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</si>
  <si>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</si>
  <si>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</si>
  <si>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</si>
  <si>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</si>
  <si>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</si>
  <si>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</si>
  <si>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</si>
  <si>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</si>
  <si>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</si>
  <si>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</si>
  <si>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</si>
  <si>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</si>
  <si>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</si>
  <si>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</si>
  <si>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</si>
  <si>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</si>
  <si>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</si>
  <si>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</si>
  <si>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</si>
  <si>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</si>
  <si>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</si>
  <si>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</si>
  <si>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</si>
  <si>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</si>
  <si>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</si>
  <si>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</si>
  <si>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</si>
  <si>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</si>
  <si>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</si>
  <si>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</si>
  <si>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</si>
  <si>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</si>
  <si>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</si>
  <si>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</si>
  <si>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</si>
  <si>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</si>
  <si>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</si>
  <si>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</si>
  <si>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</si>
  <si>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</si>
  <si>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</si>
  <si>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</si>
  <si>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</si>
  <si>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</si>
  <si>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</si>
  <si>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</si>
  <si>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</si>
  <si>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</si>
  <si>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</si>
  <si>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</si>
  <si>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</si>
  <si>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</si>
  <si>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</si>
  <si>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</si>
  <si>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</si>
  <si>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</si>
  <si>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</si>
  <si>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</si>
  <si>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</si>
  <si>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</si>
  <si>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</si>
  <si>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</si>
  <si>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</si>
  <si>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</si>
  <si>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</si>
  <si>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</si>
  <si>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</si>
  <si>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</si>
  <si>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</si>
  <si>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</si>
  <si>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</si>
  <si>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</si>
  <si>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</si>
  <si>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</si>
  <si>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</si>
  <si>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</si>
  <si>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</si>
  <si>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</si>
  <si>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</si>
  <si>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</si>
  <si>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</si>
  <si>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</si>
  <si>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</si>
  <si>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</si>
  <si>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</si>
  <si>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</si>
  <si>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</si>
  <si>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</si>
  <si>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</si>
  <si>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</si>
  <si>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</si>
  <si>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</si>
  <si>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</si>
  <si>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</si>
  <si>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</si>
  <si>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</si>
  <si>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</si>
  <si>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</si>
  <si>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</si>
  <si>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</si>
  <si>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</si>
  <si>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</si>
  <si>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</si>
  <si>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</si>
  <si>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</si>
  <si>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</si>
  <si>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</si>
  <si>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</si>
  <si>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</si>
  <si>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</si>
  <si>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</si>
  <si>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</si>
  <si>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</si>
  <si>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</si>
  <si>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</si>
  <si>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</si>
  <si>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</si>
  <si>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</si>
  <si>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</si>
  <si>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</si>
  <si>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</si>
  <si>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</si>
  <si>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</si>
  <si>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</si>
  <si>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</si>
  <si>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</si>
  <si>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</si>
  <si>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</si>
  <si>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</si>
  <si>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</si>
  <si>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</si>
  <si>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</si>
  <si>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</si>
  <si>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</si>
  <si>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</si>
  <si>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</si>
  <si>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</si>
  <si>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</si>
  <si>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</si>
  <si>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</si>
  <si>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</si>
  <si>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</si>
  <si>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</si>
  <si>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</si>
  <si>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</si>
  <si>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</si>
  <si>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</si>
  <si>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</si>
  <si>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</si>
  <si>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</si>
  <si>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</si>
  <si>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</si>
  <si>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</si>
  <si>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</si>
  <si>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</si>
  <si>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</si>
  <si>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</si>
  <si>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</si>
  <si>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</si>
  <si>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</si>
  <si>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</si>
  <si>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</si>
  <si>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</si>
  <si>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</si>
  <si>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</si>
  <si>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</si>
  <si>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</si>
  <si>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</si>
  <si>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</si>
  <si>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</si>
  <si>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</si>
  <si>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</si>
  <si>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</si>
  <si>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</si>
  <si>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</si>
  <si>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</si>
  <si>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</si>
  <si>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</si>
  <si>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</si>
  <si>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</si>
  <si>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</si>
  <si>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</si>
  <si>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</si>
  <si>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</si>
  <si>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</si>
  <si>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</si>
  <si>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</si>
  <si>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</si>
  <si>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</si>
  <si>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</si>
  <si>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</si>
  <si>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</si>
  <si>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</si>
  <si>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</si>
  <si>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</si>
  <si>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</si>
  <si>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</si>
  <si>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</si>
  <si>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</si>
  <si>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</si>
  <si>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</si>
  <si>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</si>
  <si>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</si>
  <si>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</si>
  <si>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</si>
  <si>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</si>
  <si>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</si>
  <si>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</si>
  <si>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</si>
  <si>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</si>
  <si>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</si>
  <si>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</si>
  <si>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</si>
  <si>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</si>
  <si>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</si>
  <si>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</si>
  <si>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</si>
  <si>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</si>
  <si>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</si>
  <si>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</si>
  <si>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</si>
  <si>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</si>
  <si>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</si>
  <si>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</si>
  <si>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</si>
  <si>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</si>
  <si>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</si>
  <si>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</si>
  <si>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</si>
  <si>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</si>
  <si>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</si>
  <si>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</si>
  <si>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</si>
  <si>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</si>
  <si>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</si>
  <si>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</si>
  <si>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</si>
  <si>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</si>
  <si>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</si>
  <si>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</si>
  <si>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</si>
  <si>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</si>
  <si>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</si>
  <si>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</si>
  <si>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</si>
  <si>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</si>
  <si>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</si>
  <si>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</si>
  <si>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</si>
  <si>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</si>
  <si>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</si>
  <si>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</si>
  <si>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</si>
  <si>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</si>
  <si>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</si>
  <si>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</si>
  <si>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</si>
  <si>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</si>
  <si>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</si>
  <si>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</si>
  <si>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</si>
  <si>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</si>
  <si>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</si>
  <si>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</si>
  <si>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</si>
  <si>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</si>
  <si>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</si>
  <si>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</si>
  <si>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</si>
  <si>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</si>
  <si>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</si>
  <si>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</si>
  <si>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</si>
  <si>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</si>
  <si>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</si>
  <si>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</si>
  <si>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</si>
  <si>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</si>
  <si>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</si>
  <si>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</si>
  <si>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</si>
  <si>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</si>
  <si>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</si>
  <si>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</si>
  <si>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</si>
  <si>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</si>
  <si>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</si>
  <si>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</si>
  <si>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</si>
  <si>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</si>
  <si>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</si>
  <si>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</si>
  <si>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</si>
  <si>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</si>
  <si>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</si>
  <si>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</si>
  <si>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</si>
  <si>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</si>
  <si>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</si>
  <si>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</si>
  <si>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</si>
  <si>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</si>
  <si>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</si>
  <si>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</si>
  <si>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</si>
  <si>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</si>
  <si>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</si>
  <si>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</si>
  <si>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</si>
  <si>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</si>
  <si>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</si>
  <si>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</si>
  <si>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</si>
  <si>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</si>
  <si>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</si>
  <si>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</si>
  <si>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</si>
  <si>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</si>
  <si>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</si>
  <si>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</si>
  <si>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</si>
  <si>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</si>
  <si>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</si>
  <si>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</si>
  <si>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</si>
  <si>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</si>
  <si>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</si>
  <si>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</si>
  <si>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</si>
  <si>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</si>
  <si>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</si>
  <si>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</si>
  <si>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</si>
  <si>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</si>
  <si>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</si>
  <si>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</si>
  <si>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</si>
  <si>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</si>
  <si>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</si>
  <si>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</si>
  <si>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</si>
  <si>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</si>
  <si>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</si>
  <si>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</si>
  <si>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</si>
  <si>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</si>
  <si>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</si>
  <si>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</si>
  <si>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</si>
  <si>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</si>
  <si>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</si>
  <si>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</si>
  <si>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</si>
  <si>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</si>
  <si>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</si>
  <si>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</si>
  <si>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</si>
  <si>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</si>
  <si>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</si>
  <si>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</si>
  <si>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</si>
  <si>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</si>
  <si>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</si>
  <si>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</si>
  <si>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</si>
  <si>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</si>
  <si>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</si>
  <si>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</si>
  <si>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</si>
  <si>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</si>
  <si>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</si>
  <si>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</si>
  <si>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</si>
  <si>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</si>
  <si>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</si>
  <si>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</si>
  <si>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</si>
  <si>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</si>
  <si>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</si>
  <si>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</si>
  <si>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</si>
  <si>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</si>
  <si>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</si>
  <si>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</si>
  <si>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</si>
  <si>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</si>
  <si>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</si>
  <si>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</si>
  <si>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</si>
  <si>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</si>
  <si>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</si>
  <si>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</si>
  <si>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</si>
  <si>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</si>
  <si>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</si>
  <si>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</si>
  <si>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</si>
  <si>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</si>
  <si>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</si>
  <si>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</si>
  <si>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</si>
  <si>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</si>
  <si>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</si>
  <si>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</si>
  <si>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</si>
  <si>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</si>
  <si>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</si>
  <si>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</si>
  <si>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</si>
  <si>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</si>
  <si>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</si>
  <si>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</si>
  <si>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</si>
  <si>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</si>
  <si>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</si>
  <si>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</si>
  <si>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</si>
  <si>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</si>
  <si>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</si>
  <si>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</si>
  <si>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</si>
  <si>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</si>
  <si>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</si>
  <si>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</si>
  <si>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</si>
  <si>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</si>
  <si>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</si>
  <si>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</si>
  <si>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</si>
  <si>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</si>
  <si>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</si>
  <si>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</si>
  <si>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</si>
  <si>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</si>
  <si>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</si>
  <si>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</si>
  <si>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</si>
  <si>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</si>
  <si>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</si>
  <si>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</si>
  <si>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</si>
  <si>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</si>
  <si>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</si>
  <si>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</si>
  <si>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</si>
  <si>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</si>
  <si>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</si>
  <si>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</si>
  <si>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</si>
  <si>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</si>
  <si>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</si>
  <si>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</si>
  <si>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</si>
  <si>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</si>
  <si>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</si>
  <si>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</si>
  <si>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</si>
  <si>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</si>
  <si>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</si>
  <si>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</si>
  <si>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</si>
  <si>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</si>
  <si>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</si>
  <si>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</si>
  <si>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</si>
  <si>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</si>
  <si>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</si>
  <si>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</si>
  <si>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</si>
  <si>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</si>
  <si>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</si>
  <si>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</si>
  <si>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</si>
  <si>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</si>
  <si>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</si>
  <si>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</si>
  <si>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</si>
  <si>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</si>
  <si>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</si>
  <si>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</si>
  <si>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</si>
  <si>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</si>
  <si>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</si>
  <si>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</si>
  <si>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</si>
  <si>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</si>
  <si>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</si>
  <si>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</si>
  <si>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</si>
  <si>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</si>
  <si>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</si>
  <si>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</si>
  <si>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</si>
  <si>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</si>
  <si>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</si>
  <si>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</si>
  <si>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</si>
  <si>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</si>
  <si>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</si>
  <si>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</si>
  <si>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</si>
  <si>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</si>
  <si>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</si>
  <si>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</si>
  <si>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</si>
  <si>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</si>
  <si>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</si>
  <si>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</si>
  <si>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</si>
  <si>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</si>
  <si>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</si>
  <si>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</si>
  <si>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</si>
  <si>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</si>
  <si>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</si>
  <si>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</si>
  <si>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</si>
  <si>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</si>
  <si>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</si>
  <si>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</si>
  <si>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</si>
  <si>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</si>
  <si>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</si>
  <si>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</si>
  <si>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</si>
  <si>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</si>
  <si>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</si>
  <si>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</si>
  <si>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</si>
  <si>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</si>
  <si>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</si>
  <si>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</si>
  <si>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</si>
  <si>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</si>
  <si>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</si>
  <si>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</si>
  <si>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</si>
  <si>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</si>
  <si>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</si>
  <si>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</si>
  <si>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</si>
  <si>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</si>
  <si>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</si>
  <si>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</si>
  <si>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</si>
  <si>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</si>
  <si>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</si>
  <si>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</si>
  <si>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</si>
  <si>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</si>
  <si>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</si>
  <si>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</si>
  <si>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</si>
  <si>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</si>
  <si>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</si>
  <si>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</si>
  <si>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</si>
  <si>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</si>
  <si>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</si>
  <si>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</si>
  <si>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</si>
  <si>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</si>
  <si>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</si>
  <si>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</si>
  <si>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</si>
  <si>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</si>
  <si>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</si>
  <si>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</si>
  <si>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</si>
  <si>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</si>
  <si>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</si>
  <si>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</si>
  <si>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</si>
  <si>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</si>
  <si>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</si>
  <si>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</si>
  <si>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</si>
  <si>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</si>
  <si>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</si>
  <si>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</si>
  <si>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</si>
  <si>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</si>
  <si>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</si>
  <si>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</si>
  <si>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</si>
  <si>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</si>
  <si>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</si>
  <si>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</si>
  <si>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</si>
  <si>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</si>
  <si>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</si>
  <si>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</si>
  <si>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</si>
  <si>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</si>
  <si>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</si>
  <si>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</si>
  <si>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</si>
  <si>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</si>
  <si>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</si>
  <si>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</si>
  <si>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</si>
  <si>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</si>
  <si>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</si>
  <si>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</si>
  <si>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</si>
  <si>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</si>
  <si>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</si>
  <si>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</si>
  <si>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</si>
  <si>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</si>
  <si>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</si>
  <si>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</si>
  <si>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</si>
  <si>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</si>
  <si>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</si>
  <si>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</si>
  <si>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</si>
  <si>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</si>
  <si>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</si>
  <si>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</si>
  <si>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</si>
  <si>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</si>
  <si>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</si>
  <si>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</si>
  <si>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</si>
  <si>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</si>
  <si>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</si>
  <si>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</si>
  <si>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</si>
  <si>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</si>
  <si>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</si>
  <si>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</si>
  <si>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</si>
  <si>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</si>
  <si>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</si>
  <si>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</si>
  <si>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</si>
  <si>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</si>
  <si>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</si>
  <si>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</si>
  <si>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</si>
  <si>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</si>
  <si>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</si>
  <si>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</si>
  <si>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</si>
  <si>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</si>
  <si>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</si>
  <si>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</si>
  <si>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</si>
  <si>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</si>
  <si>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</si>
  <si>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</si>
  <si>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</si>
  <si>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</si>
  <si>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</si>
  <si>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</si>
  <si>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</si>
  <si>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</si>
  <si>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</si>
  <si>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</si>
  <si>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</si>
  <si>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</si>
  <si>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</si>
  <si>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</si>
  <si>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</si>
  <si>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</si>
  <si>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</si>
  <si>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</si>
  <si>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</si>
  <si>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</si>
  <si>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</si>
  <si>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</si>
  <si>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</si>
  <si>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</si>
  <si>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</si>
  <si>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</si>
  <si>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</si>
  <si>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</si>
  <si>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</si>
  <si>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</si>
  <si>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</si>
  <si>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</si>
  <si>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</si>
  <si>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</si>
  <si>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</si>
  <si>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</si>
  <si>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</si>
  <si>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</si>
  <si>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</si>
  <si>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</si>
  <si>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</si>
  <si>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</si>
  <si>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</si>
  <si>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</si>
  <si>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</si>
  <si>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</si>
  <si>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</si>
  <si>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</si>
  <si>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</si>
  <si>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</si>
  <si>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</si>
  <si>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</si>
  <si>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</si>
  <si>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</si>
  <si>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</si>
  <si>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</si>
  <si>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</si>
  <si>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</si>
  <si>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</si>
  <si>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</si>
  <si>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</si>
  <si>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</si>
  <si>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</si>
  <si>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</si>
  <si>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</si>
  <si>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</si>
  <si>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</si>
  <si>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</si>
  <si>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</si>
  <si>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</si>
  <si>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</si>
  <si>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</si>
  <si>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</si>
  <si>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</si>
  <si>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</si>
  <si>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</si>
  <si>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</si>
  <si>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</si>
  <si>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</si>
  <si>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</si>
  <si>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</si>
  <si>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</si>
  <si>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</si>
  <si>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</si>
  <si>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</si>
  <si>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</si>
  <si>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</si>
  <si>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</si>
  <si>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</si>
  <si>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</si>
  <si>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</si>
  <si>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</si>
  <si>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</si>
  <si>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</si>
  <si>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</si>
  <si>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</si>
  <si>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</si>
  <si>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</si>
  <si>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</si>
  <si>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</si>
  <si>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</si>
  <si>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</si>
  <si>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</si>
  <si>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</si>
  <si>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</si>
  <si>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</si>
  <si>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</si>
  <si>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</si>
  <si>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</si>
  <si>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</si>
  <si>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</si>
  <si>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</si>
  <si>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</si>
  <si>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</si>
  <si>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</si>
  <si>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</si>
  <si>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</si>
  <si>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</si>
  <si>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</si>
  <si>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</si>
  <si>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</si>
  <si>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</si>
  <si>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</si>
  <si>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</si>
  <si>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</si>
  <si>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</si>
  <si>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</si>
  <si>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</si>
  <si>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</si>
  <si>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</si>
  <si>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</si>
  <si>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</si>
  <si>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</si>
  <si>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</si>
  <si>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</si>
  <si>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</si>
  <si>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</si>
  <si>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</si>
  <si>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</si>
  <si>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</si>
  <si>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</si>
  <si>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</si>
  <si>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</si>
  <si>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</si>
  <si>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</si>
  <si>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</si>
  <si>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</si>
  <si>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</si>
  <si>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</si>
  <si>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</si>
  <si>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</si>
  <si>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</si>
  <si>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</si>
  <si>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</si>
  <si>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</si>
  <si>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</si>
  <si>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</si>
  <si>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</si>
  <si>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</si>
  <si>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</si>
  <si>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</si>
  <si>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</si>
  <si>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</si>
  <si>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</si>
  <si>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</si>
  <si>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</si>
  <si>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</si>
  <si>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</si>
  <si>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</si>
  <si>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</si>
  <si>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</si>
  <si>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</si>
  <si>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</si>
  <si>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</si>
  <si>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</si>
  <si>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</si>
  <si>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</si>
  <si>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</si>
  <si>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</si>
  <si>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</si>
  <si>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</si>
  <si>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</si>
  <si>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</si>
  <si>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</si>
  <si>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</si>
  <si>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</si>
  <si>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</si>
  <si>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</si>
  <si>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</si>
  <si>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</si>
  <si>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</si>
  <si>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</si>
  <si>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</si>
  <si>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</si>
  <si>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</si>
  <si>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</si>
  <si>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</si>
  <si>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</si>
  <si>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</si>
  <si>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</si>
  <si>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</si>
  <si>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</si>
  <si>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</si>
  <si>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</si>
  <si>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</si>
  <si>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</si>
  <si>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</si>
  <si>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</si>
  <si>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</si>
  <si>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</si>
  <si>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</si>
  <si>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</si>
  <si>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</si>
  <si>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</si>
  <si>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</si>
  <si>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</si>
  <si>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</si>
  <si>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</si>
  <si>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</si>
  <si>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</si>
  <si>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</si>
  <si>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</si>
  <si>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</si>
  <si>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</si>
  <si>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</si>
  <si>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</si>
  <si>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</si>
  <si>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</si>
  <si>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</si>
  <si>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</si>
  <si>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</si>
  <si>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</si>
  <si>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</si>
  <si>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</si>
  <si>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</si>
  <si>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</si>
  <si>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</si>
  <si>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</si>
  <si>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</si>
  <si>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</si>
  <si>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</si>
  <si>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</si>
  <si>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</si>
  <si>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</si>
  <si>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</si>
  <si>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</si>
  <si>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</si>
  <si>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</si>
  <si>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</si>
  <si>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</si>
  <si>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</si>
  <si>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</si>
  <si>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</si>
  <si>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</si>
  <si>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</si>
  <si>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</si>
  <si>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</si>
  <si>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</si>
  <si>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</si>
  <si>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</si>
  <si>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</si>
  <si>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</si>
  <si>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</si>
  <si>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</si>
  <si>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</si>
  <si>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</si>
  <si>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</si>
  <si>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</si>
  <si>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</si>
  <si>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</si>
  <si>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</si>
  <si>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</si>
  <si>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</si>
  <si>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</si>
  <si>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</si>
  <si>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</si>
  <si>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</si>
  <si>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</si>
  <si>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</si>
  <si>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</si>
  <si>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</si>
  <si>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</si>
  <si>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</si>
  <si>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</si>
  <si>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</si>
  <si>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</si>
  <si>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</si>
  <si>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</si>
  <si>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</si>
  <si>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</si>
  <si>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</si>
  <si>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</si>
  <si>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</si>
  <si>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</si>
  <si>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</si>
  <si>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</si>
  <si>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</si>
  <si>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</si>
  <si>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</si>
  <si>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</si>
  <si>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</si>
  <si>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</si>
  <si>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</si>
  <si>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</si>
  <si>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</si>
  <si>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</si>
  <si>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</si>
  <si>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</si>
  <si>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</si>
  <si>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</si>
  <si>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</si>
  <si>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</si>
  <si>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</si>
  <si>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</si>
  <si>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</si>
  <si>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</si>
  <si>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</si>
  <si>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</si>
  <si>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</si>
  <si>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</si>
  <si>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</si>
  <si>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</si>
  <si>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</si>
  <si>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</si>
  <si>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</si>
  <si>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</si>
  <si>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</si>
  <si>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</si>
  <si>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</si>
  <si>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</si>
  <si>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</si>
  <si>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</si>
  <si>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</si>
  <si>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</si>
  <si>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</si>
  <si>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</si>
  <si>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</si>
  <si>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</si>
  <si>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</si>
  <si>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</si>
  <si>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</si>
  <si>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</si>
  <si>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</si>
  <si>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</si>
  <si>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</si>
  <si>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</si>
  <si>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</si>
  <si>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</si>
  <si>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</si>
  <si>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</si>
  <si>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</si>
  <si>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</si>
  <si>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</si>
  <si>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</si>
  <si>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</si>
  <si>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</si>
  <si>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</si>
  <si>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</si>
  <si>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</si>
  <si>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</si>
  <si>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</si>
  <si>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</si>
  <si>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</si>
  <si>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</si>
  <si>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</si>
  <si>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</si>
  <si>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</si>
  <si>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</si>
  <si>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</si>
  <si>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</si>
  <si>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</si>
  <si>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</si>
  <si>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</si>
  <si>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</si>
  <si>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</si>
  <si>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</si>
  <si>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</si>
  <si>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</si>
  <si>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</si>
  <si>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</si>
  <si>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</si>
  <si>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</si>
  <si>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</si>
  <si>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</si>
  <si>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</si>
  <si>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</si>
  <si>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</si>
  <si>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</si>
  <si>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</si>
  <si>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</si>
  <si>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</si>
  <si>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</si>
  <si>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</si>
  <si>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</si>
  <si>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</si>
  <si>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</si>
  <si>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</si>
  <si>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</si>
  <si>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</si>
  <si>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</si>
  <si>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</si>
  <si>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</si>
  <si>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</si>
  <si>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</si>
  <si>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</si>
  <si>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</si>
  <si>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</si>
  <si>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</si>
  <si>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</si>
  <si>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</si>
  <si>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</si>
  <si>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</si>
  <si>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</si>
  <si>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</si>
  <si>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</si>
  <si>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</si>
  <si>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</si>
  <si>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</si>
  <si>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</si>
  <si>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</si>
  <si>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</si>
  <si>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</si>
  <si>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</si>
  <si>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</si>
  <si>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</si>
  <si>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</si>
  <si>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</si>
  <si>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</si>
  <si>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</si>
  <si>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</si>
  <si>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</si>
  <si>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</si>
  <si>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</si>
  <si>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</si>
  <si>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</si>
  <si>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</si>
  <si>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</si>
  <si>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</si>
  <si>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</si>
  <si>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</si>
  <si>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</si>
  <si>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</si>
  <si>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</si>
  <si>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</si>
  <si>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</si>
  <si>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</si>
  <si>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</si>
  <si>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</si>
  <si>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</si>
  <si>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</si>
  <si>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</si>
  <si>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</si>
  <si>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</si>
  <si>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</si>
  <si>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</si>
  <si>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</si>
  <si>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</si>
  <si>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</si>
  <si>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</si>
  <si>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</si>
  <si>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</si>
  <si>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</si>
  <si>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</si>
  <si>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</si>
  <si>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</si>
  <si>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</si>
  <si>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</si>
  <si>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</si>
  <si>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</si>
  <si>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</si>
  <si>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</si>
  <si>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</si>
  <si>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</si>
  <si>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</si>
  <si>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</si>
  <si>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</si>
  <si>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</si>
  <si>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</si>
  <si>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</si>
  <si>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</si>
  <si>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</si>
  <si>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</si>
  <si>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</si>
  <si>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</si>
  <si>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</si>
  <si>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</si>
  <si>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</si>
  <si>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</si>
  <si>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</si>
  <si>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</si>
  <si>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</si>
  <si>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</si>
  <si>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</si>
  <si>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</si>
  <si>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</si>
  <si>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</si>
  <si>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</si>
  <si>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</si>
  <si>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</si>
  <si>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</si>
  <si>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</si>
  <si>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</si>
  <si>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</si>
  <si>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</si>
  <si>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</si>
  <si>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</si>
  <si>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</si>
  <si>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</si>
  <si>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</si>
  <si>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</si>
  <si>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</si>
  <si>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</si>
  <si>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</si>
  <si>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</si>
  <si>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</si>
  <si>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</si>
  <si>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</si>
  <si>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</si>
  <si>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</si>
  <si>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</si>
  <si>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</si>
  <si>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</si>
  <si>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</si>
  <si>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</si>
  <si>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</si>
  <si>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</si>
  <si>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</si>
  <si>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</si>
  <si>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</si>
  <si>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</si>
  <si>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</si>
  <si>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</si>
  <si>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</si>
  <si>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</si>
  <si>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</si>
  <si>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</si>
  <si>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</si>
  <si>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</si>
  <si>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</si>
  <si>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</si>
  <si>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</si>
  <si>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</si>
  <si>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</si>
  <si>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</si>
  <si>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</si>
  <si>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</si>
  <si>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</si>
  <si>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</si>
  <si>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</si>
  <si>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</si>
  <si>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</si>
  <si>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</si>
  <si>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</si>
  <si>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</si>
  <si>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</si>
  <si>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</si>
  <si>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</si>
  <si>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</si>
  <si>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</si>
  <si>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</si>
  <si>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</si>
  <si>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</si>
  <si>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</si>
  <si>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</si>
  <si>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</si>
  <si>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</si>
  <si>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</si>
  <si>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</si>
  <si>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</si>
  <si>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</si>
  <si>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</si>
  <si>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</si>
  <si>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</si>
  <si>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</si>
  <si>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</si>
  <si>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</si>
  <si>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</si>
  <si>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</si>
  <si>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</si>
  <si>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</si>
  <si>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</si>
  <si>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</si>
  <si>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</si>
  <si>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</si>
  <si>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</si>
  <si>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</si>
  <si>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</si>
  <si>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</si>
  <si>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</si>
  <si>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</si>
  <si>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</si>
  <si>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</si>
  <si>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</si>
  <si>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</si>
  <si>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</si>
  <si>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</si>
  <si>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</si>
  <si>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</si>
  <si>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</si>
  <si>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</si>
  <si>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</si>
  <si>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</si>
  <si>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</si>
  <si>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</si>
  <si>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</si>
  <si>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</si>
  <si>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</si>
  <si>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</si>
  <si>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</si>
  <si>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</si>
  <si>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</si>
  <si>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</si>
  <si>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</si>
  <si>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</si>
  <si>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</si>
  <si>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</si>
  <si>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</si>
  <si>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</si>
  <si>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</si>
  <si>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</si>
  <si>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</si>
  <si>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</si>
  <si>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</si>
  <si>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</si>
  <si>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</si>
  <si>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</si>
  <si>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</si>
  <si>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</si>
  <si>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</si>
  <si>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</si>
  <si>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</si>
  <si>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</si>
  <si>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</si>
  <si>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</si>
  <si>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</si>
  <si>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</si>
  <si>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</si>
  <si>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</si>
  <si>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</si>
  <si>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</si>
  <si>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</si>
  <si>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</si>
  <si>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</si>
  <si>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</si>
  <si>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</si>
  <si>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</si>
  <si>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</si>
  <si>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</si>
  <si>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</si>
  <si>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</si>
  <si>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</si>
  <si>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</si>
  <si>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</si>
  <si>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</si>
  <si>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</si>
  <si>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</si>
  <si>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</si>
  <si>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</si>
  <si>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</si>
  <si>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</si>
  <si>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</si>
  <si>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</si>
  <si>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</si>
  <si>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</si>
  <si>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</si>
  <si>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</si>
  <si>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</si>
  <si>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</si>
  <si>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</si>
  <si>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</si>
  <si>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</si>
  <si>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</si>
  <si>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</si>
  <si>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</si>
  <si>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</si>
  <si>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</si>
  <si>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</si>
  <si>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</si>
  <si>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</si>
  <si>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</si>
  <si>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</si>
  <si>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</si>
  <si>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</si>
  <si>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</si>
  <si>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</si>
  <si>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</si>
  <si>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</si>
  <si>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</si>
  <si>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</si>
  <si>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</si>
  <si>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</si>
  <si>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</si>
  <si>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</si>
  <si>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</si>
  <si>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</si>
  <si>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</si>
  <si>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</si>
  <si>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</si>
  <si>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</si>
  <si>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</si>
  <si>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</si>
  <si>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</si>
  <si>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</si>
  <si>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</si>
  <si>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</si>
  <si>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</si>
  <si>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</si>
  <si>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</si>
  <si>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</si>
  <si>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</si>
  <si>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</si>
  <si>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</si>
  <si>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</si>
  <si>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</si>
  <si>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</si>
  <si>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</si>
  <si>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</si>
  <si>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</si>
  <si>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</si>
  <si>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</si>
  <si>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</si>
  <si>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</si>
  <si>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</si>
  <si>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</si>
  <si>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</si>
  <si>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</si>
  <si>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</si>
  <si>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</si>
  <si>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</si>
  <si>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</si>
  <si>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</si>
  <si>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</si>
  <si>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</si>
  <si>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</si>
  <si>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</si>
  <si>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</si>
  <si>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</si>
  <si>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</si>
  <si>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</si>
  <si>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</si>
  <si>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</si>
  <si>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</si>
  <si>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</si>
  <si>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</si>
  <si>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</si>
  <si>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</si>
  <si>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</si>
  <si>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</si>
  <si>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</si>
  <si>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</si>
  <si>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</si>
  <si>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</si>
  <si>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</si>
  <si>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</si>
  <si>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</si>
  <si>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</si>
  <si>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</si>
  <si>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</si>
  <si>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</si>
  <si>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</si>
  <si>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</si>
  <si>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</si>
  <si>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</si>
  <si>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</si>
  <si>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</si>
  <si>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</si>
  <si>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</si>
  <si>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</si>
  <si>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</si>
  <si>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</si>
  <si>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</si>
  <si>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</si>
  <si>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</si>
  <si>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</si>
  <si>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</si>
  <si>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</si>
  <si>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</si>
  <si>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</si>
  <si>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</si>
  <si>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</si>
  <si>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</si>
  <si>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</si>
  <si>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</si>
  <si>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</si>
  <si>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</si>
  <si>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</si>
  <si>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</si>
  <si>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</si>
  <si>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</si>
  <si>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</si>
  <si>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</si>
  <si>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</si>
  <si>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</si>
  <si>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</si>
  <si>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</si>
  <si>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</si>
  <si>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</si>
  <si>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</si>
  <si>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</si>
  <si>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</si>
  <si>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</si>
  <si>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</si>
  <si>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</si>
  <si>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</si>
  <si>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</si>
  <si>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</si>
  <si>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</si>
  <si>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</si>
  <si>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</si>
  <si>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</si>
  <si>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</si>
  <si>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</si>
  <si>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</si>
  <si>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</si>
  <si>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</si>
  <si>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</si>
  <si>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</si>
  <si>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</si>
  <si>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</si>
  <si>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</si>
  <si>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</si>
  <si>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</si>
  <si>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</si>
  <si>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</si>
  <si>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</si>
  <si>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</si>
  <si>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</si>
  <si>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</si>
  <si>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</si>
  <si>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</si>
  <si>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</si>
  <si>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</si>
  <si>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</si>
  <si>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</si>
  <si>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</si>
  <si>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</si>
  <si>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</si>
  <si>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</si>
  <si>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</si>
  <si>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</si>
  <si>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</si>
  <si>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</si>
  <si>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</si>
  <si>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</si>
  <si>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</si>
  <si>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</si>
  <si>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</si>
  <si>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</si>
  <si>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</si>
  <si>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</si>
  <si>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</si>
  <si>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</si>
  <si>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</si>
  <si>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</si>
  <si>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</si>
  <si>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</si>
  <si>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</si>
  <si>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</si>
  <si>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</si>
  <si>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</si>
  <si>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</si>
  <si>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</si>
  <si>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</si>
  <si>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</si>
  <si>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</si>
  <si>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</si>
  <si>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</si>
  <si>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</si>
  <si>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</si>
  <si>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</si>
  <si>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</si>
  <si>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</si>
  <si>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</si>
  <si>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</si>
  <si>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</si>
  <si>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</si>
  <si>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</si>
  <si>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</si>
  <si>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</si>
  <si>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</si>
  <si>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</si>
  <si>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</si>
  <si>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</si>
  <si>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</si>
  <si>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</si>
  <si>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</si>
  <si>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</si>
  <si>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</si>
  <si>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</si>
  <si>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</si>
  <si>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</si>
  <si>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</si>
  <si>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</si>
  <si>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</si>
  <si>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</si>
  <si>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</si>
  <si>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</si>
  <si>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</si>
  <si>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</si>
  <si>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</si>
  <si>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</si>
  <si>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</si>
  <si>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</si>
  <si>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</si>
  <si>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</si>
  <si>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</si>
  <si>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</si>
  <si>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</si>
  <si>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</si>
  <si>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</si>
  <si>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</si>
  <si>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</si>
  <si>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</si>
  <si>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</si>
  <si>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</si>
  <si>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</si>
  <si>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</si>
  <si>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</si>
  <si>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</si>
  <si>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</si>
  <si>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</si>
  <si>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</si>
  <si>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</si>
  <si>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</si>
  <si>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</si>
  <si>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</si>
  <si>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</si>
  <si>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</si>
  <si>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</si>
  <si>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</si>
  <si>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</si>
  <si>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</si>
  <si>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</si>
  <si>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</si>
  <si>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</si>
  <si>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</si>
  <si>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</si>
  <si>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</si>
  <si>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</si>
  <si>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</si>
  <si>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</si>
  <si>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</si>
  <si>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</si>
  <si>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</si>
  <si>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</si>
  <si>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</si>
  <si>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</si>
  <si>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</si>
  <si>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</si>
  <si>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</si>
  <si>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</si>
  <si>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</si>
  <si>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</si>
  <si>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</si>
  <si>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</si>
  <si>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</si>
  <si>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</si>
  <si>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</si>
  <si>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</si>
  <si>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</si>
  <si>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</si>
  <si>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</si>
  <si>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</si>
  <si>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</si>
  <si>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</si>
  <si>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</si>
  <si>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</si>
  <si>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</si>
  <si>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</si>
  <si>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</si>
  <si>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</si>
  <si>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</si>
  <si>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</si>
  <si>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</si>
  <si>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</si>
  <si>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</si>
  <si>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</si>
  <si>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</si>
  <si>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</si>
  <si>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</si>
  <si>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</si>
  <si>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</si>
  <si>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</si>
  <si>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</si>
  <si>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</si>
  <si>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</si>
  <si>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</si>
  <si>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</si>
  <si>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</si>
  <si>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</si>
  <si>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</si>
  <si>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</si>
  <si>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</si>
  <si>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</si>
  <si>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</si>
  <si>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</si>
  <si>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</si>
  <si>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</si>
  <si>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</si>
  <si>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</si>
  <si>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</si>
  <si>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</si>
  <si>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</si>
  <si>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</si>
  <si>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</si>
  <si>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</si>
  <si>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</si>
  <si>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</si>
  <si>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</si>
  <si>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</si>
  <si>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</si>
  <si>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</si>
  <si>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</si>
  <si>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</si>
  <si>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</si>
  <si>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</si>
  <si>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</si>
  <si>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</si>
  <si>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</si>
  <si>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</si>
  <si>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</si>
  <si>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</si>
  <si>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</si>
  <si>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</si>
  <si>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</si>
  <si>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</si>
  <si>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</si>
  <si>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</si>
  <si>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</si>
  <si>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</si>
  <si>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</si>
  <si>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</si>
  <si>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</si>
  <si>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</si>
  <si>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</si>
  <si>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</si>
  <si>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</si>
  <si>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</si>
  <si>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</si>
  <si>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</si>
  <si>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</si>
  <si>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</si>
  <si>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</si>
  <si>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</si>
  <si>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</si>
  <si>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</si>
  <si>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</si>
  <si>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</si>
  <si>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</si>
  <si>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</si>
  <si>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</si>
  <si>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</si>
  <si>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</si>
  <si>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</si>
  <si>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</si>
  <si>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</si>
  <si>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</si>
  <si>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</si>
  <si>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</si>
  <si>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</si>
  <si>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</si>
  <si>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</si>
  <si>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</si>
  <si>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</si>
  <si>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</si>
  <si>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</si>
  <si>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</si>
  <si>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</si>
  <si>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</si>
  <si>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</si>
  <si>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</si>
  <si>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</si>
  <si>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</si>
  <si>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</si>
  <si>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</si>
  <si>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</si>
  <si>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</si>
  <si>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</si>
  <si>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</si>
  <si>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</si>
  <si>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</si>
  <si>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</si>
  <si>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</si>
  <si>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</si>
  <si>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</si>
  <si>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</si>
  <si>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</si>
  <si>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</si>
  <si>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</si>
  <si>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</si>
  <si>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</si>
  <si>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</si>
  <si>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</si>
  <si>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</si>
  <si>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</si>
  <si>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</si>
  <si>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</si>
  <si>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</si>
  <si>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</si>
  <si>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</si>
  <si>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</si>
  <si>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</si>
  <si>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</si>
  <si>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</si>
  <si>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</si>
  <si>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</si>
  <si>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</si>
  <si>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</si>
  <si>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</si>
  <si>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</si>
  <si>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</si>
  <si>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</si>
  <si>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</si>
  <si>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</si>
  <si>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</si>
  <si>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</si>
  <si>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</si>
  <si>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</si>
  <si>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</si>
  <si>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</si>
  <si>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</si>
  <si>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</si>
  <si>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</si>
  <si>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</si>
  <si>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</si>
  <si>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</si>
  <si>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</si>
  <si>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</si>
  <si>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</si>
  <si>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</si>
  <si>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</si>
  <si>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</si>
  <si>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</si>
  <si>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</si>
  <si>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</si>
  <si>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</si>
  <si>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</si>
  <si>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</si>
  <si>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</si>
  <si>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</si>
  <si>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</si>
  <si>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</si>
  <si>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</si>
  <si>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</si>
  <si>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</si>
  <si>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</si>
  <si>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</si>
  <si>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</si>
  <si>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</si>
  <si>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</si>
  <si>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</si>
  <si>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</si>
  <si>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</si>
  <si>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</si>
  <si>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</si>
  <si>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</si>
  <si>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</si>
  <si>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</si>
  <si>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</si>
  <si>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</si>
  <si>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</si>
  <si>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</si>
  <si>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</si>
  <si>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</si>
  <si>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</si>
  <si>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</si>
  <si>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</si>
  <si>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</si>
  <si>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</si>
  <si>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</si>
  <si>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</si>
  <si>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</si>
  <si>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</si>
  <si>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</si>
  <si>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</si>
  <si>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</si>
  <si>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</si>
  <si>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</si>
  <si>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</si>
  <si>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</si>
  <si>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</si>
  <si>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</si>
  <si>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</si>
  <si>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</si>
  <si>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</si>
  <si>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</si>
  <si>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</si>
  <si>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</si>
  <si>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</si>
  <si>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</si>
  <si>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</si>
  <si>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</si>
  <si>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</si>
  <si>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</si>
  <si>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</si>
  <si>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</si>
  <si>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</si>
  <si>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</si>
  <si>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</si>
  <si>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</si>
  <si>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</si>
  <si>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</si>
  <si>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</si>
  <si>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</si>
  <si>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</si>
  <si>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</si>
  <si>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</si>
  <si>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</si>
  <si>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</si>
  <si>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</si>
  <si>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</si>
  <si>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</si>
  <si>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</si>
  <si>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</si>
  <si>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</si>
  <si>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</si>
  <si>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</si>
  <si>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</si>
  <si>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</si>
  <si>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</si>
  <si>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</si>
  <si>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</si>
  <si>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</si>
  <si>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</si>
  <si>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</si>
  <si>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</si>
  <si>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</si>
  <si>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</si>
  <si>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</si>
  <si>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</si>
  <si>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</si>
  <si>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</si>
  <si>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</si>
  <si>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</si>
  <si>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</si>
  <si>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</si>
  <si>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</si>
  <si>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</si>
  <si>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</si>
  <si>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</si>
  <si>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</si>
  <si>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</si>
  <si>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</si>
  <si>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</si>
  <si>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</si>
  <si>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</si>
  <si>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</si>
  <si>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</si>
  <si>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</si>
  <si>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</si>
  <si>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</si>
  <si>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</si>
  <si>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</si>
  <si>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</si>
  <si>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</si>
  <si>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</si>
  <si>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</si>
  <si>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</si>
  <si>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</si>
  <si>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</si>
  <si>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</si>
  <si>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</si>
  <si>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</si>
  <si>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</si>
  <si>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</si>
  <si>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</si>
  <si>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</si>
  <si>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</si>
  <si>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</si>
  <si>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</si>
  <si>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</si>
  <si>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</si>
  <si>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</si>
  <si>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</si>
  <si>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</si>
  <si>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</si>
  <si>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</si>
  <si>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</si>
  <si>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</si>
  <si>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</si>
  <si>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</si>
  <si>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</si>
  <si>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</si>
  <si>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</si>
  <si>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</si>
  <si>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</si>
  <si>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</si>
  <si>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</si>
  <si>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</si>
  <si>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</si>
  <si>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</si>
  <si>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</si>
  <si>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</si>
  <si>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</si>
  <si>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</si>
  <si>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</si>
  <si>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</si>
  <si>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</si>
  <si>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</si>
  <si>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</si>
  <si>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</si>
  <si>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</si>
  <si>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</si>
  <si>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</si>
  <si>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</si>
  <si>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</si>
  <si>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</si>
  <si>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</si>
  <si>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</si>
  <si>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</si>
  <si>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</si>
  <si>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</si>
  <si>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</si>
  <si>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</si>
  <si>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</si>
  <si>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</si>
  <si>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</si>
  <si>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</si>
  <si>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</si>
  <si>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</si>
  <si>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</si>
  <si>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</si>
  <si>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</si>
  <si>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</si>
  <si>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</si>
  <si>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</si>
  <si>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</si>
  <si>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</si>
  <si>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</si>
  <si>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</si>
  <si>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</si>
  <si>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</si>
  <si>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</si>
  <si>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</si>
  <si>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</si>
  <si>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</si>
  <si>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</si>
  <si>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</si>
  <si>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</si>
  <si>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</si>
  <si>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</si>
  <si>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</si>
  <si>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</si>
  <si>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</si>
  <si>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</si>
  <si>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</si>
  <si>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</si>
  <si>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</si>
  <si>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</si>
  <si>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</si>
  <si>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</si>
  <si>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</si>
  <si>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</si>
  <si>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</si>
  <si>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</si>
  <si>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</si>
  <si>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</si>
  <si>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</si>
  <si>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</si>
  <si>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</si>
  <si>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</si>
  <si>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</si>
  <si>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</si>
  <si>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</si>
  <si>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</si>
  <si>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</si>
  <si>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</si>
  <si>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</si>
  <si>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</si>
  <si>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</si>
  <si>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</si>
  <si>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</si>
  <si>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</si>
  <si>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</si>
  <si>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</si>
  <si>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</si>
  <si>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</si>
  <si>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</si>
  <si>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</si>
  <si>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</si>
  <si>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</si>
  <si>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</si>
  <si>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</si>
  <si>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</si>
  <si>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</si>
  <si>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</si>
  <si>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</si>
  <si>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</si>
  <si>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</si>
  <si>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</si>
  <si>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</si>
  <si>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</si>
  <si>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</si>
  <si>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</si>
  <si>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</si>
  <si>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</si>
  <si>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</si>
  <si>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</si>
  <si>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</si>
  <si>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</si>
  <si>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</si>
  <si>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</si>
  <si>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</si>
  <si>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</si>
  <si>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</si>
  <si>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</si>
  <si>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</si>
  <si>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</si>
  <si>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</si>
  <si>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</si>
  <si>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</si>
  <si>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</si>
  <si>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</si>
  <si>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</si>
  <si>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</si>
  <si>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</si>
  <si>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</si>
  <si>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</si>
  <si>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</si>
  <si>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</si>
  <si>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</si>
  <si>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</si>
  <si>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</si>
  <si>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</si>
  <si>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</si>
  <si>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</si>
  <si>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</si>
  <si>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</si>
  <si>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</si>
  <si>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</si>
  <si>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</si>
  <si>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</si>
  <si>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</si>
  <si>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</si>
  <si>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</si>
  <si>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</si>
  <si>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</si>
  <si>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</si>
  <si>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</si>
  <si>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</si>
  <si>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</si>
  <si>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</si>
  <si>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</si>
  <si>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</si>
  <si>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</si>
  <si>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</si>
  <si>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</si>
  <si>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</si>
  <si>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</si>
  <si>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</si>
  <si>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</si>
  <si>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</si>
  <si>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</si>
  <si>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</si>
  <si>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</si>
  <si>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</si>
  <si>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</si>
  <si>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</si>
  <si>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</si>
  <si>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</si>
  <si>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</si>
  <si>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</si>
  <si>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</si>
  <si>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</si>
  <si>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</si>
  <si>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</si>
  <si>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</si>
  <si>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</si>
  <si>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</si>
  <si>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</si>
  <si>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</si>
  <si>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</si>
  <si>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</si>
  <si>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</si>
  <si>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</si>
  <si>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</si>
  <si>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</si>
  <si>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</si>
  <si>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</si>
  <si>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</si>
  <si>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</si>
  <si>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</si>
  <si>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</si>
  <si>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</si>
  <si>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</si>
  <si>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</si>
  <si>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</si>
  <si>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</si>
  <si>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</si>
  <si>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</si>
  <si>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</si>
  <si>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</si>
  <si>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</si>
  <si>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</si>
  <si>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</si>
  <si>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</si>
  <si>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</si>
  <si>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</si>
  <si>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</si>
  <si>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</si>
  <si>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</si>
  <si>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</si>
  <si>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</si>
  <si>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</si>
  <si>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</si>
  <si>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</si>
  <si>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</si>
  <si>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</si>
  <si>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</si>
  <si>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</si>
  <si>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</si>
  <si>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</si>
  <si>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</si>
  <si>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</si>
  <si>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</si>
  <si>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</si>
  <si>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</si>
  <si>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</si>
  <si>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</si>
  <si>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</si>
  <si>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</si>
  <si>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</si>
  <si>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</si>
  <si>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</si>
  <si>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</si>
  <si>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</si>
  <si>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</si>
  <si>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</si>
  <si>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</si>
  <si>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</si>
  <si>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</si>
  <si>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</si>
  <si>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</si>
  <si>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</si>
  <si>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</si>
  <si>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</si>
  <si>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</si>
  <si>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</si>
  <si>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</si>
  <si>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</si>
  <si>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</si>
  <si>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</si>
  <si>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</si>
  <si>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</si>
  <si>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</si>
  <si>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</si>
  <si>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</si>
  <si>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</si>
  <si>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</si>
  <si>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</si>
  <si>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</si>
  <si>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</si>
  <si>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</si>
  <si>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</si>
  <si>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</si>
  <si>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</si>
  <si>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</si>
  <si>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</si>
  <si>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</si>
  <si>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</si>
  <si>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</si>
  <si>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</si>
  <si>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</si>
  <si>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</si>
  <si>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</si>
  <si>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</si>
  <si>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</si>
  <si>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</si>
  <si>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</si>
  <si>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</si>
  <si>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</si>
  <si>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</si>
  <si>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</si>
  <si>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</si>
  <si>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</si>
  <si>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</si>
  <si>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</si>
  <si>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</si>
  <si>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</si>
  <si>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</si>
  <si>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</si>
  <si>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</si>
  <si>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</si>
  <si>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</si>
  <si>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</si>
  <si>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</si>
  <si>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</si>
  <si>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</si>
  <si>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</si>
  <si>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</si>
  <si>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</si>
  <si>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</si>
  <si>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</si>
  <si>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</si>
  <si>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</si>
  <si>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</si>
  <si>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</si>
  <si>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</si>
  <si>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</si>
  <si>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</si>
  <si>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</si>
  <si>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</si>
  <si>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</si>
  <si>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</si>
  <si>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</si>
  <si>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</si>
  <si>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</si>
  <si>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</si>
  <si>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</si>
  <si>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</si>
  <si>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</si>
  <si>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</si>
  <si>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</si>
  <si>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</si>
  <si>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</si>
  <si>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</si>
  <si>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</si>
  <si>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</si>
  <si>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</si>
  <si>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</si>
  <si>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</si>
  <si>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</si>
  <si>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</si>
  <si>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</si>
  <si>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</si>
  <si>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</si>
  <si>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</si>
  <si>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</si>
  <si>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</si>
  <si>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</si>
  <si>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</si>
  <si>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</si>
  <si>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</si>
  <si>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</si>
  <si>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</si>
  <si>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</si>
  <si>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</si>
  <si>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</si>
  <si>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</si>
  <si>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</si>
  <si>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</si>
  <si>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</si>
  <si>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</si>
  <si>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</si>
  <si>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</si>
  <si>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</si>
  <si>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</si>
  <si>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</si>
  <si>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</si>
  <si>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</si>
  <si>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</si>
  <si>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</si>
  <si>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</si>
  <si>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</si>
  <si>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</si>
  <si>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</si>
  <si>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</si>
  <si>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</si>
  <si>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</si>
  <si>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</si>
  <si>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</si>
  <si>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</si>
  <si>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</si>
  <si>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</si>
  <si>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</si>
  <si>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</si>
  <si>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</si>
  <si>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</si>
  <si>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</si>
  <si>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</si>
  <si>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</si>
  <si>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</si>
  <si>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</si>
  <si>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</si>
  <si>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</si>
  <si>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</si>
  <si>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</si>
  <si>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</si>
  <si>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</si>
  <si>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</si>
  <si>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</si>
  <si>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</si>
  <si>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</si>
  <si>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</si>
  <si>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</si>
  <si>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</si>
  <si>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</si>
  <si>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</si>
  <si>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</si>
  <si>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</si>
  <si>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</si>
  <si>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</si>
  <si>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</si>
  <si>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</si>
  <si>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</si>
  <si>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</si>
  <si>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</si>
  <si>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</si>
  <si>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</si>
  <si>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</si>
  <si>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</si>
  <si>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</si>
  <si>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</si>
  <si>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</si>
  <si>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</si>
  <si>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</si>
  <si>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</si>
  <si>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</si>
  <si>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</si>
  <si>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</si>
  <si>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</si>
  <si>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</si>
  <si>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</si>
  <si>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</si>
  <si>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</si>
  <si>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</si>
  <si>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</si>
  <si>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</si>
  <si>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</si>
  <si>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</si>
  <si>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</si>
  <si>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</si>
  <si>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</si>
  <si>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</si>
  <si>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</si>
  <si>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</si>
  <si>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</si>
  <si>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</si>
  <si>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</si>
  <si>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</si>
  <si>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</si>
  <si>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</si>
  <si>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</si>
  <si>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</si>
  <si>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</si>
  <si>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</si>
  <si>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</si>
  <si>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</si>
  <si>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</si>
  <si>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</si>
  <si>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</si>
  <si>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</si>
  <si>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</si>
  <si>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</si>
  <si>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</si>
  <si>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</si>
  <si>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</si>
  <si>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</si>
  <si>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</si>
  <si>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</si>
  <si>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</si>
  <si>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</si>
  <si>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</si>
  <si>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</si>
  <si>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</si>
  <si>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</si>
  <si>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</si>
  <si>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</si>
  <si>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</si>
  <si>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</si>
  <si>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</si>
  <si>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</si>
  <si>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</si>
  <si>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</si>
  <si>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</si>
  <si>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</si>
  <si>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</si>
  <si>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</si>
  <si>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</si>
  <si>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</si>
  <si>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</si>
  <si>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</si>
  <si>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</si>
  <si>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</si>
  <si>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</si>
  <si>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</si>
  <si>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</si>
  <si>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</si>
  <si>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</si>
  <si>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</si>
  <si>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</si>
  <si>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</si>
  <si>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</si>
  <si>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</si>
  <si>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</si>
  <si>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</si>
  <si>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</si>
  <si>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</si>
  <si>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</si>
  <si>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</si>
  <si>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</si>
  <si>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</si>
  <si>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</si>
  <si>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</si>
  <si>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</si>
  <si>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</si>
  <si>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</si>
  <si>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</si>
  <si>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</si>
  <si>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</si>
  <si>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</si>
  <si>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</si>
  <si>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</si>
  <si>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</si>
  <si>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</si>
  <si>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</si>
  <si>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</si>
  <si>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</si>
  <si>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</si>
  <si>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</si>
  <si>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</si>
  <si>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</si>
  <si>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</si>
  <si>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</si>
  <si>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</si>
  <si>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</si>
  <si>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</si>
  <si>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</si>
  <si>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</si>
  <si>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</si>
  <si>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</si>
  <si>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</si>
  <si>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</si>
  <si>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</si>
  <si>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</si>
  <si>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</si>
  <si>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</si>
  <si>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</si>
  <si>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</si>
  <si>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</si>
  <si>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</si>
  <si>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</si>
  <si>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</si>
  <si>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</si>
  <si>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</si>
  <si>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</si>
  <si>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</si>
  <si>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</si>
  <si>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</si>
  <si>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</si>
  <si>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</si>
  <si>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</si>
  <si>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</si>
  <si>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</si>
  <si>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</si>
  <si>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</si>
  <si>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</si>
  <si>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</si>
  <si>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</si>
  <si>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</si>
  <si>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</si>
  <si>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</si>
  <si>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</si>
  <si>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</si>
  <si>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</si>
  <si>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</si>
  <si>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</si>
  <si>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</si>
  <si>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</si>
  <si>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</si>
  <si>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</si>
  <si>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</si>
  <si>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</si>
  <si>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</si>
  <si>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</si>
  <si>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</si>
  <si>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</si>
  <si>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</si>
  <si>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</si>
  <si>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</si>
  <si>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</si>
  <si>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</si>
  <si>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</si>
  <si>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</si>
  <si>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</si>
  <si>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</si>
  <si>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</si>
  <si>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</si>
  <si>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</si>
  <si>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</si>
  <si>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</si>
  <si>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</si>
  <si>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</si>
  <si>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</si>
  <si>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</si>
  <si>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</si>
  <si>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</si>
  <si>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</si>
  <si>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</si>
  <si>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</si>
  <si>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</si>
  <si>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</si>
  <si>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</si>
  <si>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</si>
  <si>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</si>
  <si>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</si>
  <si>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</si>
  <si>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</si>
  <si>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</si>
  <si>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</si>
  <si>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</si>
  <si>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</si>
  <si>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</si>
  <si>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</si>
  <si>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</si>
  <si>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</si>
  <si>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</si>
  <si>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</si>
  <si>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</si>
  <si>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</si>
  <si>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</si>
  <si>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</si>
  <si>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</si>
  <si>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</si>
  <si>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</si>
  <si>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</si>
  <si>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</si>
  <si>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</si>
  <si>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</si>
  <si>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</si>
  <si>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</si>
  <si>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</si>
  <si>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</si>
  <si>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</si>
  <si>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</si>
  <si>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</si>
  <si>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</si>
  <si>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</si>
  <si>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</si>
  <si>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</si>
  <si>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</si>
  <si>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</si>
  <si>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</si>
  <si>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</si>
  <si>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</si>
  <si>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</si>
  <si>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</si>
  <si>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</si>
  <si>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</si>
  <si>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</si>
  <si>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</si>
  <si>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</si>
  <si>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</si>
  <si>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</si>
  <si>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</si>
  <si>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</si>
  <si>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</si>
  <si>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</si>
  <si>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</si>
  <si>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</si>
  <si>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</si>
  <si>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</si>
  <si>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</si>
  <si>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</si>
  <si>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</si>
  <si>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</si>
  <si>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</si>
  <si>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</si>
  <si>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</si>
  <si>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</si>
  <si>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</si>
  <si>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</si>
  <si>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</si>
  <si>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</si>
  <si>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</si>
  <si>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</si>
  <si>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</si>
  <si>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</si>
  <si>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</si>
  <si>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</si>
  <si>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</si>
  <si>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</si>
  <si>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</si>
  <si>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</si>
  <si>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</si>
  <si>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</si>
  <si>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</si>
  <si>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</si>
  <si>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</si>
  <si>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</si>
  <si>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</si>
  <si>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</si>
  <si>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</si>
  <si>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</si>
  <si>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</si>
  <si>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</si>
  <si>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</si>
  <si>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</si>
  <si>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</si>
  <si>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</si>
  <si>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</si>
  <si>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</si>
  <si>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</si>
  <si>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</si>
  <si>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</si>
  <si>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</si>
  <si>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</si>
  <si>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</si>
  <si>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</si>
  <si>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</si>
  <si>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</si>
  <si>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</si>
  <si>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</si>
  <si>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</si>
  <si>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</si>
  <si>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</si>
  <si>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</si>
  <si>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</si>
  <si>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</si>
  <si>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</si>
  <si>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</si>
  <si>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</si>
  <si>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</si>
  <si>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</si>
  <si>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</si>
  <si>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</si>
  <si>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</si>
  <si>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</si>
  <si>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</si>
  <si>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</si>
  <si>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</si>
  <si>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</si>
  <si>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</si>
  <si>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</si>
  <si>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</si>
  <si>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</si>
  <si>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</si>
  <si>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</si>
  <si>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</si>
  <si>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</si>
  <si>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</si>
  <si>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</si>
  <si>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</si>
  <si>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</si>
  <si>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</si>
  <si>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</si>
  <si>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</si>
  <si>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</si>
  <si>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</si>
  <si>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</si>
  <si>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</si>
  <si>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</si>
  <si>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</si>
  <si>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</si>
  <si>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</si>
  <si>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</si>
  <si>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</si>
  <si>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</si>
  <si>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</si>
  <si>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</si>
  <si>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</si>
  <si>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</si>
  <si>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</si>
  <si>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</si>
  <si>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</si>
  <si>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</si>
  <si>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</si>
  <si>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</si>
  <si>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</si>
  <si>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</si>
  <si>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</si>
  <si>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</si>
  <si>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</si>
  <si>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</si>
  <si>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</si>
  <si>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</si>
  <si>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</si>
  <si>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</si>
  <si>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</si>
  <si>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</si>
  <si>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</si>
  <si>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</si>
  <si>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</si>
  <si>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</si>
  <si>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</si>
  <si>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</si>
  <si>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</si>
  <si>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</si>
  <si>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</si>
  <si>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</si>
  <si>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</si>
  <si>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</si>
  <si>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</si>
  <si>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</si>
  <si>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</si>
  <si>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</si>
  <si>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</si>
  <si>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</si>
  <si>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</si>
  <si>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</si>
  <si>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</si>
  <si>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</si>
  <si>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</si>
  <si>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</si>
  <si>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</si>
  <si>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</si>
  <si>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</si>
  <si>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</si>
  <si>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</si>
  <si>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</si>
  <si>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</si>
  <si>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</si>
  <si>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</si>
  <si>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</si>
  <si>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</si>
  <si>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</si>
  <si>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</si>
  <si>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</si>
  <si>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</si>
  <si>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</si>
  <si>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</si>
  <si>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</si>
  <si>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</si>
  <si>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</si>
  <si>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</si>
  <si>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</si>
  <si>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</si>
  <si>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</si>
  <si>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</si>
  <si>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</si>
  <si>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</si>
  <si>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</si>
  <si>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</si>
  <si>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</si>
  <si>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</si>
  <si>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</si>
  <si>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</si>
  <si>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</si>
  <si>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</si>
  <si>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</si>
  <si>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</si>
  <si>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</si>
  <si>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</si>
  <si>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</si>
  <si>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</si>
  <si>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</si>
  <si>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</si>
  <si>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</si>
  <si>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</si>
  <si>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</si>
  <si>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</si>
  <si>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</si>
  <si>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</si>
  <si>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</si>
  <si>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</si>
  <si>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</si>
  <si>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</si>
  <si>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</si>
  <si>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</si>
  <si>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</si>
  <si>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</si>
  <si>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</si>
  <si>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</si>
  <si>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</si>
  <si>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</si>
  <si>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</si>
  <si>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</si>
  <si>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</si>
  <si>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</si>
  <si>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</si>
  <si>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</si>
  <si>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</si>
  <si>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</si>
  <si>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</si>
  <si>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</si>
  <si>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</si>
  <si>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</si>
  <si>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</si>
  <si>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</si>
  <si>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</si>
  <si>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</si>
  <si>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</si>
  <si>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</si>
  <si>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</si>
  <si>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</si>
  <si>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</si>
  <si>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</si>
  <si>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</si>
  <si>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</si>
  <si>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</si>
  <si>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</si>
  <si>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</si>
  <si>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</si>
  <si>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</si>
  <si>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</si>
  <si>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</si>
  <si>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</si>
  <si>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</si>
  <si>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</si>
  <si>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</si>
  <si>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</si>
  <si>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</si>
  <si>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</si>
  <si>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</si>
  <si>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</si>
  <si>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</si>
  <si>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</si>
  <si>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</si>
  <si>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</si>
  <si>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</si>
  <si>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</si>
  <si>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</si>
  <si>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</si>
  <si>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</si>
  <si>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</si>
  <si>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</si>
  <si>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</si>
  <si>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</si>
  <si>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</si>
  <si>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</si>
  <si>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</si>
  <si>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</si>
  <si>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</si>
  <si>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</si>
  <si>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</si>
  <si>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</si>
  <si>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</si>
  <si>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</si>
  <si>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</si>
  <si>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</si>
  <si>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</si>
  <si>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</si>
  <si>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</si>
  <si>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</si>
  <si>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</si>
  <si>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</si>
  <si>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</si>
  <si>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</si>
  <si>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</si>
  <si>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</si>
  <si>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</si>
  <si>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</si>
  <si>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</si>
  <si>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</si>
  <si>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</si>
  <si>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</si>
  <si>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</si>
  <si>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</si>
  <si>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</si>
  <si>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</si>
  <si>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</si>
  <si>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</si>
  <si>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</si>
  <si>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</si>
  <si>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</si>
  <si>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</si>
  <si>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</si>
  <si>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</si>
  <si>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</si>
  <si>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</si>
  <si>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</si>
  <si>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</si>
  <si>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</si>
  <si>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</si>
  <si>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</si>
  <si>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</si>
  <si>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</si>
  <si>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</si>
  <si>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</si>
  <si>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</si>
  <si>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</si>
  <si>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</si>
  <si>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</si>
  <si>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</si>
  <si>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</si>
  <si>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</si>
  <si>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</si>
  <si>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</si>
  <si>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</si>
  <si>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</si>
  <si>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</si>
  <si>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</si>
  <si>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</si>
  <si>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</si>
  <si>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</si>
  <si>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</si>
  <si>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</si>
  <si>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</si>
  <si>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</si>
  <si>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</si>
  <si>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</si>
  <si>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</si>
  <si>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</si>
  <si>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</si>
  <si>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</si>
  <si>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</si>
  <si>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</si>
  <si>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</si>
  <si>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</si>
  <si>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</si>
  <si>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</si>
  <si>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</si>
  <si>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</si>
  <si>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</si>
  <si>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</si>
  <si>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</si>
  <si>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</si>
  <si>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</si>
  <si>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</si>
  <si>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</si>
  <si>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</si>
  <si>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</si>
  <si>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</si>
  <si>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</si>
  <si>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</si>
  <si>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</si>
  <si>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</si>
  <si>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</si>
  <si>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</si>
  <si>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</si>
  <si>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</si>
  <si>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</si>
  <si>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</si>
  <si>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</si>
  <si>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</si>
  <si>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</si>
  <si>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</si>
  <si>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</si>
  <si>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</si>
  <si>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</si>
  <si>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</si>
  <si>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</si>
  <si>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</si>
  <si>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</si>
  <si>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</si>
  <si>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</si>
  <si>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</si>
  <si>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</si>
  <si>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</si>
  <si>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</si>
  <si>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</si>
  <si>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</si>
  <si>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</si>
  <si>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</si>
  <si>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</si>
  <si>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</si>
  <si>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</si>
  <si>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</si>
  <si>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</si>
  <si>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</si>
  <si>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</si>
  <si>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</si>
  <si>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</si>
  <si>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</si>
  <si>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</si>
  <si>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</si>
  <si>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</si>
  <si>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</si>
  <si>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</si>
  <si>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</si>
  <si>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</si>
  <si>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</si>
  <si>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</si>
  <si>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</si>
  <si>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</si>
  <si>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</si>
  <si>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</si>
  <si>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</si>
  <si>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</si>
  <si>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</si>
  <si>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</si>
  <si>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</si>
  <si>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</si>
  <si>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</si>
  <si>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</si>
  <si>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</si>
  <si>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</si>
  <si>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</si>
  <si>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</si>
  <si>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</si>
  <si>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</si>
  <si>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</si>
  <si>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</si>
  <si>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</si>
  <si>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</si>
  <si>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</si>
  <si>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</si>
  <si>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</si>
  <si>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</si>
  <si>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</si>
  <si>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</si>
  <si>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</si>
  <si>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</si>
  <si>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</si>
  <si>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</si>
  <si>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</si>
  <si>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</si>
  <si>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</si>
  <si>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</si>
  <si>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</si>
  <si>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</si>
  <si>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</si>
  <si>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</si>
  <si>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</si>
  <si>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</si>
  <si>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</si>
  <si>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</si>
  <si>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</si>
  <si>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</si>
  <si>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</si>
  <si>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</si>
  <si>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</si>
  <si>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</si>
  <si>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</si>
  <si>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</si>
  <si>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</si>
  <si>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</si>
  <si>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</si>
  <si>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</si>
  <si>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</si>
  <si>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</si>
  <si>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</si>
  <si>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</si>
  <si>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</si>
  <si>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</si>
  <si>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</si>
  <si>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</si>
  <si>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</si>
  <si>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</si>
  <si>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</si>
  <si>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</si>
  <si>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</si>
  <si>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</si>
  <si>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</si>
  <si>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</si>
  <si>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</si>
  <si>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</si>
  <si>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</si>
  <si>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</si>
  <si>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</si>
  <si>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</si>
  <si>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</si>
  <si>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</si>
  <si>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</si>
  <si>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</si>
  <si>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</si>
  <si>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</si>
  <si>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</si>
  <si>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</si>
  <si>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</si>
  <si>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</si>
  <si>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</si>
  <si>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</si>
  <si>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</si>
  <si>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</si>
  <si>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</si>
  <si>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</si>
  <si>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</si>
  <si>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</si>
  <si>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</si>
  <si>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</si>
  <si>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</si>
  <si>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</si>
  <si>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</si>
  <si>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</si>
  <si>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</si>
  <si>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</si>
  <si>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</si>
  <si>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</si>
  <si>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</si>
  <si>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</si>
  <si>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</si>
  <si>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</si>
  <si>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</si>
  <si>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</si>
  <si>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</si>
  <si>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</si>
  <si>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</si>
  <si>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</si>
  <si>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</si>
  <si>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</si>
  <si>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</si>
  <si>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</si>
  <si>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</si>
  <si>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</si>
  <si>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</si>
  <si>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</si>
  <si>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</si>
  <si>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</si>
  <si>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</si>
  <si>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</si>
  <si>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</si>
  <si>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</si>
  <si>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</si>
  <si>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</si>
  <si>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</si>
  <si>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</si>
  <si>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</si>
  <si>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</si>
  <si>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</si>
  <si>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</si>
  <si>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</si>
  <si>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</si>
  <si>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</si>
  <si>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</si>
  <si>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</si>
  <si>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</si>
  <si>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</si>
  <si>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</si>
  <si>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</si>
  <si>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</si>
  <si>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</si>
  <si>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</si>
  <si>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</si>
  <si>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</si>
  <si>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</si>
  <si>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</si>
  <si>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</si>
  <si>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</si>
  <si>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</si>
  <si>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</si>
  <si>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</si>
  <si>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</si>
  <si>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</si>
  <si>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</si>
  <si>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</si>
  <si>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</si>
  <si>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</si>
  <si>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</si>
  <si>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</si>
  <si>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</si>
  <si>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</si>
  <si>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</si>
  <si>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</si>
  <si>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</si>
  <si>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</si>
  <si>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</si>
  <si>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</si>
  <si>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</si>
  <si>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</si>
  <si>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</si>
  <si>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</si>
  <si>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</si>
  <si>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</si>
  <si>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</si>
  <si>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</si>
  <si>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</si>
  <si>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</si>
  <si>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</si>
  <si>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</si>
  <si>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</si>
  <si>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</si>
  <si>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</si>
  <si>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</si>
  <si>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</si>
  <si>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</si>
  <si>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</si>
  <si>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</si>
  <si>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</si>
  <si>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</si>
  <si>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</si>
  <si>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</si>
  <si>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</si>
  <si>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</si>
  <si>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</si>
  <si>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</si>
  <si>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</si>
  <si>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</si>
  <si>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</si>
  <si>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</si>
  <si>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</si>
  <si>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</si>
  <si>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</si>
  <si>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</si>
  <si>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</si>
  <si>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</si>
  <si>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</si>
  <si>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</si>
  <si>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</si>
  <si>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</si>
  <si>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</si>
  <si>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</si>
  <si>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</si>
  <si>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</si>
  <si>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</si>
  <si>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</si>
  <si>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</si>
  <si>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</si>
  <si>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</si>
  <si>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</si>
  <si>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</si>
  <si>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</si>
  <si>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</si>
  <si>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</si>
  <si>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</si>
  <si>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</si>
  <si>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</si>
  <si>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</si>
  <si>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</si>
  <si>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</si>
  <si>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</si>
  <si>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</si>
  <si>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</si>
  <si>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</si>
  <si>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</si>
  <si>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</si>
  <si>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</si>
  <si>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</si>
  <si>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</si>
  <si>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</si>
  <si>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</si>
  <si>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</si>
  <si>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</si>
  <si>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</si>
  <si>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</si>
  <si>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</si>
  <si>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</si>
  <si>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</si>
  <si>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</si>
  <si>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</si>
  <si>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</si>
  <si>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</si>
  <si>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</si>
  <si>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</si>
  <si>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</si>
  <si>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</si>
  <si>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</si>
  <si>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</si>
  <si>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</si>
  <si>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</si>
  <si>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</si>
  <si>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</si>
  <si>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</si>
  <si>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</si>
  <si>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</si>
  <si>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</si>
  <si>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</si>
  <si>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</si>
  <si>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</si>
  <si>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</si>
  <si>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</si>
  <si>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</si>
  <si>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</si>
  <si>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</si>
  <si>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</si>
  <si>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</si>
  <si>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</si>
  <si>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</si>
  <si>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</si>
  <si>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</si>
  <si>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</si>
  <si>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</si>
  <si>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</si>
  <si>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</si>
  <si>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</si>
  <si>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</si>
  <si>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</si>
  <si>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</si>
  <si>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</si>
  <si>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</si>
  <si>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</si>
  <si>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</si>
  <si>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</si>
  <si>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</si>
  <si>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</si>
  <si>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</si>
  <si>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</si>
  <si>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</si>
  <si>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</si>
  <si>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</si>
  <si>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</si>
  <si>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</si>
  <si>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</si>
  <si>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</si>
  <si>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</si>
  <si>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</si>
  <si>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</si>
  <si>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</si>
  <si>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</si>
  <si>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</si>
  <si>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</si>
  <si>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</si>
  <si>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</si>
  <si>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</si>
  <si>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</si>
  <si>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</si>
  <si>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</si>
  <si>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</si>
  <si>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</si>
  <si>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</si>
  <si>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</si>
  <si>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</si>
  <si>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</si>
  <si>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</si>
  <si>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</si>
  <si>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</si>
  <si>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</si>
  <si>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</si>
  <si>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</si>
  <si>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</si>
  <si>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</si>
  <si>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</si>
  <si>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</si>
  <si>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</si>
  <si>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</si>
  <si>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</si>
  <si>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</si>
  <si>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</si>
  <si>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</si>
  <si>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</si>
  <si>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</si>
  <si>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</si>
  <si>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</si>
  <si>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</si>
  <si>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</si>
  <si>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</si>
  <si>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</si>
  <si>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</si>
  <si>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</si>
  <si>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</si>
  <si>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</si>
  <si>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</si>
  <si>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</si>
  <si>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</si>
  <si>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</si>
  <si>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</si>
  <si>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</si>
  <si>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</si>
  <si>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</si>
  <si>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</si>
  <si>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</si>
  <si>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</si>
  <si>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</si>
  <si>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</si>
  <si>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</si>
  <si>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</si>
  <si>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</si>
  <si>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</si>
  <si>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</si>
  <si>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</si>
  <si>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</si>
  <si>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</si>
  <si>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</si>
  <si>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</si>
  <si>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</si>
  <si>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</si>
  <si>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</si>
  <si>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</si>
  <si>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</si>
  <si>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</si>
  <si>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</si>
  <si>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</si>
  <si>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</si>
  <si>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</si>
  <si>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</si>
  <si>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</si>
  <si>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</si>
  <si>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</si>
  <si>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</si>
  <si>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</si>
  <si>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</si>
  <si>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</si>
  <si>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</si>
  <si>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</si>
  <si>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</si>
  <si>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</si>
  <si>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</si>
  <si>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</si>
  <si>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</si>
  <si>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</si>
  <si>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</si>
  <si>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</si>
  <si>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</si>
  <si>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</si>
  <si>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</si>
  <si>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</si>
  <si>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</si>
  <si>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</si>
  <si>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</si>
  <si>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</si>
  <si>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</si>
  <si>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</si>
  <si>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</si>
  <si>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</si>
  <si>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</si>
  <si>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</si>
  <si>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</si>
  <si>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</si>
  <si>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</si>
  <si>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</si>
  <si>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</si>
  <si>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</si>
  <si>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</si>
  <si>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</si>
  <si>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</si>
  <si>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</si>
  <si>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</si>
  <si>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</si>
  <si>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</si>
  <si>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</si>
  <si>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</si>
  <si>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</si>
  <si>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</si>
  <si>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</si>
  <si>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</si>
  <si>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</si>
  <si>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</si>
  <si>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</si>
  <si>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</si>
  <si>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</si>
  <si>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</si>
  <si>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</si>
  <si>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</si>
  <si>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</si>
  <si>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</si>
  <si>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</si>
  <si>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</si>
  <si>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</si>
  <si>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</si>
  <si>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</si>
  <si>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</si>
  <si>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</si>
  <si>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</si>
  <si>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</si>
  <si>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</si>
  <si>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</si>
  <si>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</si>
  <si>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</si>
  <si>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</si>
  <si>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</si>
  <si>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</si>
  <si>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</si>
  <si>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</si>
  <si>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</si>
  <si>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</si>
  <si>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</si>
  <si>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</si>
  <si>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</si>
  <si>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</si>
  <si>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</si>
  <si>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</si>
  <si>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</si>
  <si>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</si>
  <si>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</si>
  <si>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</si>
  <si>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</si>
  <si>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</si>
  <si>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</si>
  <si>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</si>
  <si>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</si>
  <si>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</si>
  <si>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</si>
  <si>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</si>
  <si>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</si>
  <si>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</si>
  <si>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</si>
  <si>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</si>
  <si>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</si>
  <si>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</si>
  <si>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</si>
  <si>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</si>
  <si>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</si>
  <si>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</si>
  <si>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</si>
  <si>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</si>
  <si>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</si>
  <si>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</si>
  <si>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</si>
  <si>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</si>
  <si>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</si>
  <si>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</si>
  <si>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</si>
  <si>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</si>
  <si>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</si>
  <si>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</si>
  <si>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</si>
  <si>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</si>
  <si>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</si>
  <si>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</si>
  <si>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</si>
  <si>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</si>
  <si>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</si>
  <si>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</si>
  <si>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</si>
  <si>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</si>
  <si>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</si>
  <si>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</si>
  <si>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</si>
  <si>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</si>
  <si>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</si>
  <si>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</si>
  <si>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</si>
  <si>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</si>
  <si>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</si>
  <si>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</si>
  <si>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</si>
  <si>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</si>
  <si>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</si>
  <si>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</si>
  <si>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</si>
  <si>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</si>
  <si>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</si>
  <si>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</si>
  <si>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</si>
  <si>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</si>
  <si>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</si>
  <si>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</si>
  <si>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</si>
  <si>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</si>
  <si>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</si>
  <si>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</si>
  <si>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</si>
  <si>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</si>
  <si>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</si>
  <si>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</si>
  <si>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</si>
  <si>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</si>
  <si>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</si>
  <si>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</si>
  <si>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</si>
  <si>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</si>
  <si>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</si>
  <si>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</si>
  <si>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</si>
  <si>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</si>
  <si>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</si>
  <si>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</si>
  <si>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</si>
  <si>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</si>
  <si>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</si>
  <si>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</si>
  <si>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</si>
  <si>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</si>
  <si>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</si>
  <si>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</si>
  <si>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</si>
  <si>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</si>
  <si>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</si>
  <si>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</si>
  <si>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</si>
  <si>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</si>
  <si>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</si>
  <si>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</si>
  <si>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</si>
  <si>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</si>
  <si>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</si>
  <si>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</si>
  <si>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</si>
  <si>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</si>
  <si>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</si>
  <si>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</si>
  <si>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</si>
  <si>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</si>
  <si>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</si>
  <si>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</si>
  <si>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</si>
  <si>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</si>
  <si>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</si>
  <si>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</si>
  <si>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</si>
  <si>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</si>
  <si>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</si>
  <si>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</si>
  <si>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</si>
  <si>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</si>
  <si>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</si>
  <si>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</si>
  <si>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</si>
  <si>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</si>
  <si>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</si>
  <si>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</si>
  <si>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</si>
  <si>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</si>
  <si>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</si>
  <si>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</si>
  <si>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</si>
  <si>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</si>
  <si>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</si>
  <si>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</si>
  <si>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</si>
  <si>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</si>
  <si>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</si>
  <si>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</si>
  <si>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</si>
  <si>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</si>
  <si>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</si>
  <si>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</si>
  <si>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</si>
  <si>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</si>
  <si>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</si>
  <si>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</si>
  <si>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</si>
  <si>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</si>
  <si>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</si>
  <si>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</si>
  <si>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</si>
  <si>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</si>
  <si>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</si>
  <si>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</si>
  <si>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</si>
  <si>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</si>
  <si>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</si>
  <si>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</si>
  <si>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</si>
  <si>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</si>
  <si>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</si>
  <si>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</si>
  <si>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</si>
  <si>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</si>
  <si>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</si>
  <si>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</si>
  <si>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</si>
  <si>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</si>
  <si>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</si>
  <si>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</si>
  <si>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</si>
  <si>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</si>
  <si>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</si>
  <si>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</si>
  <si>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</si>
  <si>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</si>
  <si>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</si>
  <si>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</si>
  <si>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</si>
  <si>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</si>
  <si>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</si>
  <si>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</si>
  <si>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</si>
  <si>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</si>
  <si>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</si>
  <si>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</si>
  <si>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</si>
  <si>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</si>
  <si>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</si>
  <si>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</si>
  <si>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</si>
  <si>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</si>
  <si>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</si>
  <si>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</si>
  <si>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</si>
  <si>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</si>
  <si>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</si>
  <si>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</si>
  <si>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</si>
  <si>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</si>
  <si>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</si>
  <si>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</si>
  <si>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</si>
  <si>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</si>
  <si>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</si>
  <si>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</si>
  <si>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</si>
  <si>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</si>
  <si>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</si>
  <si>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</si>
  <si>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</si>
  <si>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</si>
  <si>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</si>
  <si>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</si>
  <si>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</si>
  <si>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</si>
  <si>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</si>
  <si>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</si>
  <si>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</si>
  <si>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</si>
  <si>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</si>
  <si>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</si>
  <si>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</si>
  <si>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</si>
  <si>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</si>
  <si>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</si>
  <si>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</si>
  <si>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</si>
  <si>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</si>
  <si>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</si>
  <si>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</si>
  <si>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</si>
  <si>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</si>
  <si>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</si>
  <si>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</si>
  <si>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</si>
  <si>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</si>
  <si>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</si>
  <si>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</si>
  <si>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</si>
  <si>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</si>
  <si>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</si>
  <si>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</si>
  <si>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</si>
  <si>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</si>
  <si>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</si>
  <si>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</si>
  <si>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</si>
  <si>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</si>
  <si>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</si>
  <si>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</si>
  <si>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</si>
  <si>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</si>
  <si>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</si>
  <si>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</si>
  <si>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</si>
  <si>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</si>
  <si>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</si>
  <si>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</si>
  <si>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</si>
  <si>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</si>
  <si>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</si>
  <si>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</si>
  <si>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</si>
  <si>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</si>
  <si>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</si>
  <si>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</si>
  <si>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</si>
  <si>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</si>
  <si>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</si>
  <si>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</si>
  <si>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</si>
  <si>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</si>
  <si>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</si>
  <si>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</si>
  <si>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</si>
  <si>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</si>
  <si>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</si>
  <si>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</si>
  <si>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</si>
  <si>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</si>
  <si>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</si>
  <si>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</si>
  <si>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</si>
  <si>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</si>
  <si>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</si>
  <si>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</si>
  <si>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</si>
  <si>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</si>
  <si>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</si>
  <si>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</si>
  <si>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</si>
  <si>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</si>
  <si>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</si>
  <si>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</si>
  <si>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</si>
  <si>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</si>
  <si>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</si>
  <si>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</si>
  <si>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</si>
  <si>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</si>
  <si>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</si>
  <si>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</si>
  <si>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</si>
  <si>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</si>
  <si>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</si>
  <si>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</si>
  <si>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</si>
  <si>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</si>
  <si>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</si>
  <si>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</si>
  <si>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</si>
  <si>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</si>
  <si>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</si>
  <si>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</si>
  <si>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</si>
  <si>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</si>
  <si>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</si>
  <si>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</si>
  <si>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</si>
  <si>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</si>
  <si>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</si>
  <si>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</si>
  <si>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</si>
  <si>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</si>
  <si>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</si>
  <si>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</si>
  <si>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</si>
  <si>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</si>
  <si>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</si>
  <si>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</si>
  <si>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</si>
  <si>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</si>
  <si>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</si>
  <si>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</si>
  <si>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</si>
  <si>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</si>
  <si>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</si>
  <si>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</si>
  <si>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</si>
  <si>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</si>
  <si>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</si>
  <si>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</si>
  <si>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</si>
  <si>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</si>
  <si>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</si>
  <si>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</si>
  <si>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</si>
  <si>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</si>
  <si>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</si>
  <si>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</si>
  <si>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</si>
  <si>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</si>
  <si>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</si>
  <si>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</si>
  <si>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</si>
  <si>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</si>
  <si>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</si>
  <si>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</si>
  <si>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</si>
  <si>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</si>
  <si>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</si>
  <si>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</si>
  <si>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</si>
  <si>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</si>
  <si>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</si>
  <si>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</si>
  <si>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</si>
  <si>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</si>
  <si>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</si>
  <si>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</si>
  <si>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</si>
  <si>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</si>
  <si>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</si>
  <si>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</si>
  <si>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</si>
  <si>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</si>
  <si>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</si>
  <si>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</si>
  <si>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</si>
  <si>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</si>
  <si>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</si>
  <si>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</si>
  <si>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</si>
  <si>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</si>
  <si>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</si>
  <si>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</si>
  <si>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</si>
  <si>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</si>
  <si>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</si>
  <si>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</si>
  <si>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</si>
  <si>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</si>
  <si>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</si>
  <si>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</si>
  <si>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</si>
  <si>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</si>
  <si>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</si>
  <si>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</si>
  <si>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</si>
  <si>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</si>
  <si>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</si>
  <si>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</si>
  <si>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</si>
  <si>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</si>
  <si>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</si>
  <si>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</si>
  <si>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</si>
  <si>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</si>
  <si>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</si>
  <si>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</si>
  <si>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</si>
  <si>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</si>
  <si>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</si>
  <si>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</si>
  <si>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</si>
  <si>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</si>
  <si>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</si>
  <si>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</si>
  <si>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</si>
  <si>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</si>
  <si>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</si>
  <si>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</si>
  <si>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</si>
  <si>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</si>
  <si>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</si>
  <si>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</si>
  <si>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</si>
  <si>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</si>
  <si>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</si>
  <si>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</si>
  <si>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</si>
  <si>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</si>
  <si>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</si>
  <si>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</si>
  <si>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</si>
  <si>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</si>
  <si>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</si>
  <si>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</si>
  <si>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</si>
  <si>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</si>
  <si>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</si>
  <si>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</si>
  <si>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</si>
  <si>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</si>
  <si>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</si>
  <si>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</si>
  <si>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</si>
  <si>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</si>
  <si>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</si>
  <si>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</si>
  <si>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</si>
  <si>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</si>
  <si>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</si>
  <si>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</si>
  <si>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</si>
  <si>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</si>
  <si>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</si>
  <si>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</si>
  <si>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</si>
  <si>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</si>
  <si>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</si>
  <si>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</si>
  <si>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</si>
  <si>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</si>
  <si>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</si>
  <si>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</si>
  <si>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</si>
  <si>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</si>
  <si>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</si>
  <si>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</si>
  <si>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</si>
  <si>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</si>
  <si>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</si>
  <si>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</si>
  <si>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</si>
  <si>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</si>
  <si>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</si>
  <si>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</si>
  <si>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</si>
  <si>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</si>
  <si>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</si>
  <si>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</si>
  <si>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</si>
  <si>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</si>
  <si>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</si>
  <si>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</si>
  <si>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</si>
  <si>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</si>
  <si>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</si>
  <si>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</si>
  <si>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</si>
  <si>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</si>
  <si>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</si>
  <si>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</si>
  <si>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</si>
  <si>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</si>
  <si>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</si>
  <si>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</si>
  <si>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</si>
  <si>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</si>
  <si>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</si>
  <si>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</si>
  <si>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</si>
  <si>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</si>
  <si>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</si>
  <si>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</si>
  <si>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</si>
  <si>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</si>
  <si>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</si>
  <si>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</si>
  <si>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</si>
  <si>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</si>
  <si>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</si>
  <si>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</si>
  <si>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</si>
  <si>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</si>
  <si>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</si>
  <si>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</si>
  <si>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</si>
  <si>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</si>
  <si>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</si>
  <si>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</si>
  <si>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</si>
  <si>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</si>
  <si>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</si>
  <si>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</si>
  <si>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</si>
  <si>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</si>
  <si>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</si>
  <si>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</si>
  <si>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</si>
  <si>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</si>
  <si>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</si>
  <si>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</si>
  <si>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</si>
  <si>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</si>
  <si>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</si>
  <si>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</si>
  <si>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</si>
  <si>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</si>
  <si>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</si>
  <si>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</si>
  <si>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</si>
  <si>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</si>
  <si>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</si>
  <si>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</si>
  <si>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</si>
  <si>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</si>
  <si>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</si>
  <si>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</si>
  <si>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</si>
  <si>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</si>
  <si>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</si>
  <si>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</si>
  <si>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</si>
  <si>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</si>
  <si>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</si>
  <si>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</si>
  <si>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</si>
  <si>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</si>
  <si>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</si>
  <si>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</si>
  <si>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</si>
  <si>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</si>
  <si>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</si>
  <si>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</si>
  <si>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</si>
  <si>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</si>
  <si>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</si>
  <si>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</si>
  <si>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</si>
  <si>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</si>
  <si>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</si>
  <si>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</si>
  <si>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</si>
  <si>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</si>
  <si>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</si>
  <si>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</si>
  <si>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</si>
  <si>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</si>
  <si>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</si>
  <si>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</si>
  <si>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</si>
  <si>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</si>
  <si>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</si>
  <si>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</si>
  <si>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</si>
  <si>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</si>
  <si>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</si>
  <si>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</si>
  <si>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</si>
  <si>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</si>
  <si>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</si>
  <si>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</si>
  <si>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</si>
  <si>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</si>
  <si>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</si>
  <si>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</si>
  <si>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</si>
  <si>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</si>
  <si>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</si>
  <si>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</si>
  <si>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</si>
  <si>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</si>
  <si>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</si>
  <si>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</si>
  <si>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</si>
  <si>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</si>
  <si>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</si>
  <si>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</si>
  <si>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</si>
  <si>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</si>
  <si>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</si>
  <si>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</si>
  <si>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</si>
  <si>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</si>
  <si>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</si>
  <si>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</si>
  <si>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</si>
  <si>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</si>
  <si>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</si>
  <si>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</si>
  <si>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</si>
  <si>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</si>
  <si>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</si>
  <si>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</si>
  <si>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</si>
  <si>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</si>
  <si>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</si>
  <si>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</si>
  <si>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</si>
  <si>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</si>
  <si>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</si>
  <si>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</si>
  <si>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</si>
  <si>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</si>
  <si>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</si>
  <si>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</si>
  <si>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</si>
  <si>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</si>
  <si>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</si>
  <si>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</si>
  <si>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</si>
  <si>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</si>
  <si>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</si>
  <si>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</si>
  <si>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</si>
  <si>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</si>
  <si>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</si>
  <si>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</si>
  <si>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</si>
  <si>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</si>
  <si>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</si>
  <si>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</si>
  <si>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</si>
  <si>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</si>
  <si>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</si>
  <si>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</si>
  <si>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</si>
  <si>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</si>
  <si>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</si>
  <si>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</si>
  <si>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</si>
  <si>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</si>
  <si>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</si>
  <si>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</si>
  <si>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</si>
  <si>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</si>
  <si>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</si>
  <si>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</si>
  <si>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</si>
  <si>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</si>
  <si>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</si>
  <si>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</si>
  <si>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</si>
  <si>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</si>
  <si>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</si>
  <si>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</si>
  <si>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</si>
  <si>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</si>
  <si>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</si>
  <si>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</si>
  <si>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</si>
  <si>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</si>
  <si>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</si>
  <si>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</si>
  <si>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</si>
  <si>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</si>
  <si>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</si>
  <si>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</si>
  <si>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</si>
  <si>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</si>
  <si>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</si>
  <si>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</si>
  <si>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</si>
  <si>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</si>
  <si>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</si>
  <si>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</si>
  <si>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</si>
  <si>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</si>
  <si>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</si>
  <si>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</si>
  <si>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</si>
  <si>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</si>
  <si>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</si>
  <si>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</si>
  <si>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</si>
  <si>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</si>
  <si>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</si>
  <si>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</si>
  <si>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</si>
  <si>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</si>
  <si>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</si>
  <si>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</si>
  <si>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</si>
  <si>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</si>
  <si>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</si>
  <si>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</si>
  <si>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</si>
  <si>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</si>
  <si>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</si>
  <si>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</si>
  <si>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</si>
  <si>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</si>
  <si>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</si>
  <si>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</si>
  <si>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</si>
  <si>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</si>
  <si>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</si>
  <si>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</si>
  <si>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</si>
  <si>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</si>
  <si>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</si>
  <si>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</si>
  <si>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</si>
  <si>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</si>
  <si>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</si>
  <si>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</si>
  <si>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</si>
  <si>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</si>
  <si>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</si>
  <si>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</si>
  <si>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</si>
  <si>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</si>
  <si>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</si>
  <si>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</si>
  <si>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</si>
  <si>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</si>
  <si>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</si>
  <si>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</si>
  <si>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</si>
  <si>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</si>
  <si>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</si>
  <si>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</si>
  <si>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</si>
  <si>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</si>
  <si>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</si>
  <si>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</si>
  <si>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</si>
  <si>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</si>
  <si>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</si>
  <si>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</si>
  <si>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</si>
  <si>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</si>
  <si>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</si>
  <si>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</si>
  <si>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</si>
  <si>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</si>
  <si>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</si>
  <si>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</si>
  <si>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</si>
  <si>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</si>
  <si>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</si>
  <si>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</si>
  <si>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</si>
  <si>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</si>
  <si>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</si>
  <si>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</si>
  <si>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</si>
  <si>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</si>
  <si>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</si>
  <si>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</si>
  <si>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</si>
  <si>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</si>
  <si>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</si>
  <si>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</si>
  <si>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</si>
  <si>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</si>
  <si>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</si>
  <si>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</si>
  <si>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</si>
  <si>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</si>
  <si>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</si>
  <si>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</si>
  <si>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</si>
  <si>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</si>
  <si>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</si>
  <si>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</si>
  <si>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</si>
  <si>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</si>
  <si>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</si>
  <si>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</si>
  <si>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</si>
  <si>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</si>
  <si>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</si>
  <si>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</si>
  <si>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</si>
  <si>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</si>
  <si>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</si>
  <si>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</si>
  <si>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</si>
  <si>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</si>
  <si>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</si>
  <si>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</si>
  <si>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</si>
  <si>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</si>
  <si>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</si>
  <si>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</si>
  <si>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</si>
  <si>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</si>
  <si>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</si>
  <si>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</si>
  <si>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</si>
  <si>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</si>
  <si>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</si>
  <si>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</si>
  <si>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</si>
  <si>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</si>
  <si>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</si>
  <si>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</si>
  <si>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</si>
  <si>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</si>
  <si>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</si>
  <si>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</si>
  <si>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</si>
  <si>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</si>
  <si>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</si>
  <si>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</si>
  <si>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</si>
  <si>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</si>
  <si>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</si>
  <si>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</si>
  <si>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</si>
  <si>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</si>
  <si>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</si>
  <si>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</si>
  <si>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</si>
  <si>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</si>
  <si>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</si>
  <si>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</si>
  <si>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</si>
  <si>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</si>
  <si>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</si>
  <si>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</si>
  <si>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</si>
  <si>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</si>
  <si>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</si>
  <si>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</si>
  <si>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</si>
  <si>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</si>
  <si>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</si>
  <si>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</si>
  <si>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</si>
  <si>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</si>
  <si>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</si>
  <si>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</si>
  <si>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</si>
  <si>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</si>
  <si>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</si>
  <si>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</si>
  <si>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</si>
  <si>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</si>
  <si>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</si>
  <si>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</si>
  <si>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</si>
  <si>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</si>
  <si>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</si>
  <si>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</si>
  <si>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</si>
  <si>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</si>
  <si>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</si>
  <si>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</si>
  <si>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</si>
  <si>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</si>
  <si>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</si>
  <si>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</si>
  <si>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</si>
  <si>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</si>
  <si>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</si>
  <si>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</si>
  <si>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</si>
  <si>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</si>
  <si>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</si>
  <si>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</si>
  <si>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</si>
  <si>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</si>
  <si>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</si>
  <si>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</si>
  <si>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</si>
  <si>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</si>
  <si>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</si>
  <si>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</si>
  <si>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</si>
  <si>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</si>
  <si>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</si>
  <si>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</si>
  <si>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</si>
  <si>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</si>
  <si>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</si>
  <si>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</si>
  <si>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</si>
  <si>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</si>
  <si>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</si>
  <si>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</si>
  <si>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</si>
  <si>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</si>
  <si>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</si>
  <si>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</si>
  <si>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</si>
  <si>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</si>
  <si>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</si>
  <si>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</si>
  <si>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</si>
  <si>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</si>
  <si>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</si>
  <si>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</si>
  <si>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</si>
  <si>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</si>
  <si>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</si>
  <si>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</si>
  <si>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</si>
  <si>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</si>
  <si>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</si>
  <si>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</si>
  <si>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</si>
  <si>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</si>
  <si>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</si>
  <si>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</si>
  <si>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</si>
  <si>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</si>
  <si>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</si>
  <si>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</si>
  <si>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</si>
  <si>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</si>
  <si>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</si>
  <si>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</si>
  <si>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</si>
  <si>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</si>
  <si>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</si>
  <si>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</si>
  <si>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</si>
  <si>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</si>
  <si>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</si>
  <si>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</si>
  <si>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</si>
  <si>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</si>
  <si>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</si>
  <si>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</si>
  <si>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</si>
  <si>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</si>
  <si>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</si>
  <si>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</si>
  <si>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</si>
  <si>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</si>
  <si>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</si>
  <si>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</si>
  <si>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</si>
  <si>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</si>
  <si>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</si>
  <si>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</si>
  <si>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</si>
  <si>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</si>
  <si>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</si>
  <si>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</si>
  <si>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</si>
  <si>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</si>
  <si>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</si>
  <si>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</si>
  <si>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</si>
  <si>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</si>
  <si>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</si>
  <si>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</si>
  <si>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</si>
  <si>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</si>
  <si>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</si>
  <si>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</si>
  <si>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</si>
  <si>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</si>
  <si>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</si>
  <si>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</si>
  <si>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</si>
  <si>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</si>
  <si>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</si>
  <si>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</si>
  <si>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</si>
  <si>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</si>
  <si>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</si>
  <si>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</si>
  <si>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</si>
  <si>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</si>
  <si>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</si>
  <si>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</si>
  <si>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</si>
  <si>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</si>
  <si>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</si>
  <si>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</si>
  <si>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</si>
  <si>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</si>
  <si>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</si>
  <si>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</si>
  <si>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</si>
  <si>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</si>
  <si>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</si>
  <si>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</si>
  <si>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</si>
  <si>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</si>
  <si>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</si>
  <si>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</si>
  <si>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</si>
  <si>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</si>
  <si>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</si>
  <si>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</si>
  <si>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</si>
  <si>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</si>
  <si>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</si>
  <si>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</si>
  <si>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</si>
  <si>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</si>
  <si>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</si>
  <si>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</si>
  <si>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</si>
  <si>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</si>
  <si>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</si>
  <si>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</si>
  <si>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</si>
  <si>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</si>
  <si>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</si>
  <si>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</si>
  <si>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</si>
  <si>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</si>
  <si>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</si>
  <si>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</si>
  <si>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</si>
  <si>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</si>
  <si>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</si>
  <si>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</si>
  <si>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</si>
  <si>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</si>
  <si>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</si>
  <si>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</si>
  <si>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</si>
  <si>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</si>
  <si>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</si>
  <si>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</si>
  <si>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</si>
  <si>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</si>
  <si>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</si>
  <si>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</si>
  <si>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</si>
  <si>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</si>
  <si>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</si>
  <si>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</si>
  <si>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</si>
  <si>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</si>
  <si>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</si>
  <si>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</si>
  <si>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</si>
  <si>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</si>
  <si>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</si>
  <si>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</si>
  <si>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</si>
  <si>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</si>
  <si>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</si>
  <si>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</si>
  <si>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</si>
  <si>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</si>
  <si>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</si>
  <si>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</si>
  <si>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</si>
  <si>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</si>
  <si>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</si>
  <si>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</si>
  <si>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</si>
  <si>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</si>
  <si>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</si>
  <si>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</si>
  <si>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</si>
  <si>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</si>
  <si>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</si>
  <si>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</si>
  <si>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</si>
  <si>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</si>
  <si>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</si>
  <si>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</si>
  <si>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</si>
  <si>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</si>
  <si>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</si>
  <si>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</si>
  <si>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</si>
  <si>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</si>
  <si>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</si>
  <si>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</si>
  <si>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</si>
  <si>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</si>
  <si>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</si>
  <si>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</si>
  <si>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</si>
  <si>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</si>
  <si>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</si>
  <si>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</si>
  <si>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</si>
  <si>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</si>
  <si>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</si>
  <si>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</si>
  <si>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</si>
  <si>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</si>
  <si>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</si>
  <si>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</si>
  <si>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</si>
  <si>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</si>
  <si>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</si>
  <si>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</si>
  <si>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</si>
  <si>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</si>
  <si>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</si>
  <si>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</si>
  <si>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</si>
  <si>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</si>
  <si>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</si>
  <si>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</si>
  <si>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</si>
  <si>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</si>
  <si>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</si>
  <si>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</si>
  <si>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</si>
  <si>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</si>
  <si>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</si>
  <si>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</si>
  <si>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</si>
  <si>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</si>
  <si>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</si>
  <si>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</si>
  <si>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</si>
  <si>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</si>
  <si>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</si>
  <si>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</si>
  <si>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</si>
  <si>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</si>
  <si>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</si>
  <si>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</si>
  <si>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</si>
  <si>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</si>
  <si>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</si>
  <si>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</si>
  <si>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</si>
  <si>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</si>
  <si>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</si>
  <si>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</si>
  <si>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</si>
  <si>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</si>
  <si>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</si>
  <si>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</si>
  <si>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</si>
  <si>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</si>
  <si>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</si>
  <si>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</si>
  <si>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</si>
  <si>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</si>
  <si>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</si>
  <si>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</si>
  <si>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</si>
  <si>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</si>
  <si>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</si>
  <si>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</si>
  <si>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</si>
  <si>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</si>
  <si>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</si>
  <si>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</si>
  <si>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</si>
  <si>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</si>
  <si>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</si>
  <si>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</si>
  <si>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</si>
  <si>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</si>
  <si>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</si>
  <si>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</si>
  <si>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</si>
  <si>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</si>
  <si>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</si>
  <si>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</si>
  <si>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</si>
  <si>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</si>
  <si>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</si>
  <si>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</si>
  <si>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</si>
  <si>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</si>
  <si>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</si>
  <si>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</si>
  <si>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</si>
  <si>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</si>
  <si>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</si>
  <si>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</si>
  <si>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</si>
  <si>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</si>
  <si>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</si>
  <si>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</si>
  <si>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</si>
  <si>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</si>
  <si>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</si>
  <si>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</si>
  <si>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</si>
  <si>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</si>
  <si>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</si>
  <si>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</si>
  <si>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</si>
  <si>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</si>
  <si>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</si>
  <si>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</si>
  <si>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</si>
  <si>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</si>
  <si>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</si>
  <si>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</si>
  <si>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</si>
  <si>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</si>
  <si>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</si>
  <si>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</si>
  <si>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</si>
  <si>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</si>
  <si>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</si>
  <si>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</si>
  <si>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</si>
  <si>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</si>
  <si>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</si>
  <si>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</si>
  <si>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</si>
  <si>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</si>
  <si>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</si>
  <si>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</si>
  <si>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</si>
  <si>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</si>
  <si>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</si>
  <si>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</si>
  <si>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</si>
  <si>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</si>
  <si>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</si>
  <si>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</si>
  <si>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</si>
  <si>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</si>
  <si>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</si>
  <si>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</si>
  <si>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</si>
  <si>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</si>
  <si>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</si>
  <si>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</si>
  <si>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</si>
  <si>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</si>
  <si>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</si>
  <si>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</si>
  <si>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</si>
  <si>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</si>
  <si>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</si>
  <si>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</si>
  <si>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</si>
  <si>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</si>
  <si>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</si>
  <si>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</si>
  <si>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</si>
  <si>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</si>
  <si>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</si>
  <si>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</si>
  <si>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</si>
  <si>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</si>
  <si>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</si>
  <si>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</si>
  <si>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</si>
  <si>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</si>
  <si>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</si>
  <si>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</si>
  <si>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</si>
  <si>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</si>
  <si>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</si>
  <si>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</si>
  <si>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</si>
  <si>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</si>
  <si>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</si>
  <si>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</si>
  <si>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</si>
  <si>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</si>
  <si>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</si>
  <si>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</si>
  <si>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</si>
  <si>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</si>
  <si>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</si>
  <si>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</si>
  <si>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</si>
  <si>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</si>
  <si>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</si>
  <si>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</si>
  <si>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</si>
  <si>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</si>
  <si>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</si>
  <si>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</si>
  <si>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</si>
  <si>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</si>
  <si>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</si>
  <si>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</si>
  <si>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</si>
  <si>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</si>
  <si>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</si>
  <si>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</si>
  <si>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</si>
  <si>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</si>
  <si>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</si>
  <si>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</si>
  <si>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</si>
  <si>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</si>
  <si>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</si>
  <si>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</si>
  <si>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</si>
  <si>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</si>
  <si>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</si>
  <si>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</si>
  <si>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</si>
  <si>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</si>
  <si>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</si>
  <si>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</si>
  <si>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</si>
  <si>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</si>
  <si>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</si>
  <si>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</si>
  <si>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</si>
  <si>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</si>
  <si>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</si>
  <si>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</si>
  <si>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</si>
  <si>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</si>
  <si>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</si>
  <si>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</si>
  <si>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</si>
  <si>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</si>
  <si>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</si>
  <si>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</si>
  <si>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</si>
  <si>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</si>
  <si>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</si>
  <si>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</si>
  <si>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</si>
  <si>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</si>
  <si>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</si>
  <si>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</si>
  <si>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</si>
  <si>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</si>
  <si>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</si>
  <si>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</si>
  <si>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</si>
  <si>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</si>
  <si>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</si>
  <si>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</si>
  <si>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</si>
  <si>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</si>
  <si>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</si>
  <si>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</si>
  <si>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</si>
  <si>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</si>
  <si>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</si>
  <si>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</si>
  <si>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</si>
  <si>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</si>
  <si>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</si>
  <si>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</si>
  <si>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</si>
  <si>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</si>
  <si>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</si>
  <si>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</si>
  <si>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</si>
  <si>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</si>
  <si>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</si>
  <si>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</si>
  <si>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</si>
  <si>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</si>
  <si>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</si>
  <si>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</si>
  <si>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</si>
  <si>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</si>
  <si>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</si>
  <si>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</si>
  <si>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</si>
  <si>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</si>
  <si>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</si>
  <si>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</si>
  <si>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</si>
  <si>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</si>
  <si>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</si>
  <si>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</si>
  <si>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</si>
  <si>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</si>
  <si>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</si>
  <si>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</si>
  <si>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</si>
  <si>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</si>
  <si>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</si>
  <si>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</si>
  <si>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</si>
  <si>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</si>
  <si>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</si>
  <si>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</si>
  <si>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</si>
  <si>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</si>
  <si>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</si>
  <si>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</si>
  <si>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</si>
  <si>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</si>
  <si>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</si>
  <si>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</si>
  <si>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</si>
  <si>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</si>
  <si>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</si>
  <si>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</si>
  <si>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</si>
  <si>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</si>
  <si>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</si>
  <si>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</si>
  <si>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</si>
  <si>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</si>
  <si>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</si>
  <si>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</si>
  <si>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</si>
  <si>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</si>
  <si>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</si>
  <si>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</si>
  <si>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</si>
  <si>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</si>
  <si>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</si>
  <si>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</si>
  <si>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</si>
  <si>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</si>
  <si>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</si>
  <si>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</si>
  <si>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</si>
  <si>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</si>
  <si>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</si>
  <si>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</si>
  <si>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</si>
  <si>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</si>
  <si>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</si>
  <si>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</si>
  <si>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</si>
  <si>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</si>
  <si>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</si>
  <si>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</si>
  <si>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</si>
  <si>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</si>
  <si>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</si>
  <si>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</si>
  <si>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</si>
  <si>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</si>
  <si>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</si>
  <si>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</si>
  <si>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</si>
  <si>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</si>
  <si>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</si>
  <si>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</si>
  <si>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</si>
  <si>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</si>
  <si>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</si>
  <si>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</si>
  <si>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</si>
  <si>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</si>
  <si>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</si>
  <si>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</si>
  <si>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</si>
  <si>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</si>
  <si>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</si>
  <si>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</si>
  <si>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</si>
  <si>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</si>
  <si>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</si>
  <si>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</si>
  <si>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</si>
  <si>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</si>
  <si>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</si>
  <si>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</si>
  <si>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</si>
  <si>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</si>
  <si>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</si>
  <si>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</si>
  <si>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</si>
  <si>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</si>
  <si>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</si>
  <si>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</si>
  <si>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</si>
  <si>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</si>
  <si>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</si>
  <si>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</si>
  <si>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</si>
  <si>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</si>
  <si>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</si>
  <si>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</si>
  <si>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</si>
  <si>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</si>
  <si>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</si>
  <si>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</si>
  <si>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</si>
  <si>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</si>
  <si>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</si>
  <si>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</si>
  <si>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</si>
  <si>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</si>
  <si>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</si>
  <si>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</si>
  <si>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</si>
  <si>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</si>
  <si>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</si>
  <si>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</si>
  <si>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</si>
  <si>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</si>
  <si>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</si>
  <si>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</si>
  <si>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</si>
  <si>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</si>
  <si>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</si>
  <si>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</si>
  <si>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</si>
  <si>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</si>
  <si>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</si>
  <si>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</si>
  <si>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</si>
  <si>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</si>
  <si>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</si>
  <si>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</si>
  <si>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</si>
  <si>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</si>
  <si>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</si>
  <si>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</si>
  <si>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</si>
  <si>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</si>
  <si>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</si>
  <si>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</si>
  <si>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</si>
  <si>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</si>
  <si>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</si>
  <si>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</si>
  <si>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</si>
  <si>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</si>
  <si>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</si>
  <si>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</si>
  <si>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</si>
  <si>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</si>
  <si>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</si>
  <si>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</si>
  <si>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</si>
  <si>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</si>
  <si>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</si>
  <si>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</si>
  <si>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</si>
  <si>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</si>
  <si>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</si>
  <si>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</si>
  <si>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</si>
  <si>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</si>
  <si>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</si>
  <si>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</si>
  <si>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</si>
  <si>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</si>
  <si>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</si>
  <si>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</si>
  <si>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</si>
  <si>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</si>
  <si>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</si>
  <si>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</si>
  <si>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</si>
  <si>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</si>
  <si>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</si>
  <si>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</si>
  <si>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</si>
  <si>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</si>
  <si>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</si>
  <si>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</si>
  <si>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</si>
  <si>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</si>
  <si>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</si>
  <si>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</si>
  <si>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</si>
  <si>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</si>
  <si>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</si>
  <si>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</si>
  <si>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</si>
  <si>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</si>
  <si>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</si>
  <si>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</si>
  <si>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</si>
  <si>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</si>
  <si>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</si>
  <si>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</si>
  <si>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</si>
  <si>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</si>
  <si>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</si>
  <si>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</si>
  <si>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</si>
  <si>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</si>
  <si>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</si>
  <si>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</si>
  <si>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</si>
  <si>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</si>
  <si>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</si>
  <si>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</si>
  <si>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</si>
  <si>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</si>
  <si>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</si>
  <si>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</si>
  <si>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</si>
  <si>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</si>
  <si>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</si>
  <si>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</si>
  <si>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</si>
  <si>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</si>
  <si>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</si>
  <si>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</si>
  <si>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</si>
  <si>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</si>
  <si>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</si>
  <si>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</si>
  <si>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</si>
  <si>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</si>
  <si>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</si>
  <si>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</si>
  <si>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</si>
  <si>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</si>
  <si>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</si>
  <si>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</si>
  <si>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</si>
  <si>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</si>
  <si>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</si>
  <si>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</si>
  <si>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</si>
  <si>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</si>
  <si>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</si>
  <si>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</si>
  <si>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</si>
  <si>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</si>
  <si>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</si>
  <si>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</si>
  <si>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</si>
  <si>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</si>
  <si>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</si>
  <si>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</si>
  <si>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</si>
  <si>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</si>
  <si>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</si>
  <si>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</si>
  <si>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</si>
  <si>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</si>
  <si>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</si>
  <si>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</si>
  <si>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</si>
  <si>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</si>
  <si>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</si>
  <si>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</si>
  <si>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</si>
  <si>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</si>
  <si>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</si>
  <si>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</si>
  <si>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</si>
  <si>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</si>
  <si>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</si>
  <si>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</si>
  <si>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</si>
  <si>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</si>
  <si>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</si>
  <si>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</si>
  <si>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</si>
  <si>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</si>
  <si>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</si>
  <si>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</si>
  <si>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</si>
  <si>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</si>
  <si>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</si>
  <si>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</si>
  <si>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</si>
  <si>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</si>
  <si>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</si>
  <si>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</si>
  <si>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</si>
  <si>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</si>
  <si>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</si>
  <si>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</si>
  <si>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</si>
  <si>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</si>
  <si>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</si>
  <si>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</si>
  <si>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</si>
  <si>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</si>
  <si>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</si>
  <si>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</si>
  <si>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</si>
  <si>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</si>
  <si>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</si>
  <si>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</si>
  <si>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</si>
  <si>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</si>
  <si>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</si>
  <si>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</si>
  <si>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</si>
  <si>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</si>
  <si>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</si>
  <si>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</si>
  <si>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</si>
  <si>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</si>
  <si>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</si>
  <si>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</si>
  <si>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</si>
  <si>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</si>
  <si>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</si>
  <si>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</si>
  <si>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</si>
  <si>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</si>
  <si>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</si>
  <si>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</si>
  <si>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</si>
  <si>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</si>
  <si>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</si>
  <si>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</si>
  <si>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</si>
  <si>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</si>
  <si>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</si>
  <si>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</si>
  <si>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</si>
  <si>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</si>
  <si>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</si>
  <si>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</si>
  <si>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</si>
  <si>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</si>
  <si>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</si>
  <si>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</si>
  <si>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</si>
  <si>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</si>
  <si>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</si>
  <si>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</si>
  <si>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</si>
  <si>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</si>
  <si>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</si>
  <si>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</si>
  <si>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</si>
  <si>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</si>
  <si>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</si>
  <si>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</si>
  <si>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</si>
  <si>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</si>
  <si>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</si>
  <si>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</si>
  <si>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</si>
  <si>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</si>
  <si>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</si>
  <si>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</si>
  <si>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</si>
  <si>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</si>
  <si>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</si>
  <si>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</si>
  <si>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</si>
  <si>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</si>
  <si>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</si>
  <si>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</si>
  <si>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</si>
  <si>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</si>
  <si>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</si>
  <si>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</si>
  <si>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</si>
  <si>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</si>
  <si>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</si>
  <si>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</si>
  <si>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</si>
  <si>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</si>
  <si>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</si>
  <si>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</si>
  <si>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</si>
  <si>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</si>
  <si>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</si>
  <si>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</si>
  <si>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</si>
  <si>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</si>
  <si>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</si>
  <si>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</si>
  <si>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</si>
  <si>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</si>
  <si>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</si>
  <si>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</si>
  <si>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</si>
  <si>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</si>
  <si>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</si>
  <si>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</si>
  <si>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</si>
  <si>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</si>
  <si>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</si>
  <si>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</si>
  <si>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</si>
  <si>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</si>
  <si>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</si>
  <si>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</si>
  <si>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</si>
  <si>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</si>
  <si>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</si>
  <si>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</si>
  <si>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</si>
  <si>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</si>
  <si>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</si>
  <si>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</si>
  <si>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</si>
  <si>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</si>
  <si>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</si>
  <si>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</si>
  <si>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</si>
  <si>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</si>
  <si>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</si>
  <si>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</si>
  <si>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</si>
  <si>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</si>
  <si>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</si>
  <si>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</si>
  <si>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</si>
  <si>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</si>
  <si>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</si>
  <si>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</si>
  <si>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</si>
  <si>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</si>
  <si>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</si>
  <si>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</si>
  <si>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</si>
  <si>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</si>
  <si>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</si>
  <si>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</si>
  <si>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</si>
  <si>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</si>
  <si>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</si>
  <si>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</si>
  <si>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</si>
  <si>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</si>
  <si>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</si>
  <si>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</si>
  <si>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</si>
  <si>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</si>
  <si>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</si>
  <si>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</si>
  <si>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</si>
  <si>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</si>
  <si>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</si>
  <si>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</si>
  <si>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</si>
  <si>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</si>
  <si>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</si>
  <si>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</si>
  <si>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</si>
  <si>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</si>
  <si>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</si>
  <si>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</si>
  <si>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</si>
  <si>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</si>
  <si>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</si>
  <si>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</si>
  <si>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</si>
  <si>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</si>
  <si>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</si>
  <si>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</si>
  <si>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</si>
  <si>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</si>
  <si>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</si>
  <si>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</si>
  <si>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</si>
  <si>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</si>
  <si>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</si>
  <si>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</si>
  <si>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</si>
  <si>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</si>
  <si>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</si>
  <si>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</si>
  <si>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</si>
  <si>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</si>
  <si>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</si>
  <si>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</si>
  <si>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</si>
  <si>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</si>
  <si>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</si>
  <si>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</si>
  <si>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</si>
  <si>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</si>
  <si>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</si>
  <si>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</si>
  <si>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</si>
  <si>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</si>
  <si>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</si>
  <si>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</si>
  <si>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</si>
  <si>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</si>
  <si>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</si>
  <si>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</si>
  <si>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</si>
  <si>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</si>
  <si>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</si>
  <si>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</si>
  <si>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</si>
  <si>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</si>
  <si>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</si>
  <si>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</si>
  <si>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</si>
  <si>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</si>
  <si>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</si>
  <si>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</si>
  <si>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</si>
  <si>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</si>
  <si>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</si>
  <si>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</si>
  <si>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</si>
  <si>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</si>
  <si>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</si>
  <si>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</si>
  <si>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</si>
  <si>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</si>
  <si>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</si>
  <si>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</si>
  <si>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</si>
  <si>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</si>
  <si>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</si>
  <si>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</si>
  <si>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</si>
  <si>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</si>
  <si>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</si>
  <si>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</si>
  <si>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</si>
  <si>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</si>
  <si>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</si>
  <si>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</si>
  <si>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</si>
  <si>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</si>
  <si>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</si>
  <si>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</si>
  <si>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</si>
  <si>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</si>
  <si>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</si>
  <si>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</si>
  <si>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</si>
  <si>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</si>
  <si>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</si>
  <si>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</si>
  <si>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</si>
  <si>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</si>
  <si>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</si>
  <si>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</si>
  <si>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</si>
  <si>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</si>
  <si>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</si>
  <si>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</si>
  <si>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</si>
  <si>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</si>
  <si>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</si>
  <si>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</si>
  <si>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</si>
  <si>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</si>
  <si>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</si>
  <si>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</si>
  <si>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</si>
  <si>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</si>
  <si>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</si>
  <si>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</si>
  <si>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</si>
  <si>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</si>
  <si>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</si>
  <si>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</si>
  <si>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</si>
  <si>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</si>
  <si>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</si>
  <si>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</si>
  <si>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</si>
  <si>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</si>
  <si>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</si>
  <si>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</si>
  <si>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</si>
  <si>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</si>
  <si>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</si>
  <si>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</si>
  <si>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</si>
  <si>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</si>
  <si>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</si>
  <si>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</si>
  <si>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</si>
  <si>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</si>
  <si>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</si>
  <si>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</si>
  <si>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</si>
  <si>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</si>
  <si>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</si>
  <si>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</si>
  <si>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</si>
  <si>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</si>
  <si>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</si>
  <si>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</si>
  <si>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</si>
  <si>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</si>
  <si>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</si>
  <si>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</si>
  <si>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</si>
  <si>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</si>
  <si>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</si>
  <si>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</si>
  <si>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</si>
  <si>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</si>
  <si>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</si>
  <si>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</si>
  <si>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</si>
  <si>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</si>
  <si>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</si>
  <si>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</si>
  <si>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</si>
  <si>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</si>
  <si>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</si>
  <si>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</si>
  <si>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</si>
  <si>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</si>
  <si>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</si>
  <si>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</si>
  <si>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</si>
  <si>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</si>
  <si>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</si>
  <si>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</si>
  <si>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</si>
  <si>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</si>
  <si>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</si>
  <si>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</si>
  <si>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</si>
  <si>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</si>
  <si>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</si>
  <si>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</si>
  <si>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</si>
  <si>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</si>
  <si>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</si>
  <si>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</si>
  <si>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</si>
  <si>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</si>
  <si>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</si>
  <si>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</si>
  <si>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</si>
  <si>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</si>
  <si>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</si>
  <si>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</si>
  <si>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</si>
  <si>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</si>
  <si>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</si>
  <si>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</si>
  <si>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</si>
  <si>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</si>
  <si>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</si>
  <si>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</si>
  <si>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</si>
  <si>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</si>
  <si>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</si>
  <si>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</si>
  <si>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</si>
  <si>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</si>
  <si>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</si>
  <si>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</si>
  <si>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</si>
  <si>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</si>
  <si>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</si>
  <si>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</si>
  <si>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</si>
  <si>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</si>
  <si>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</si>
  <si>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</si>
  <si>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</si>
  <si>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</si>
  <si>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</si>
  <si>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</si>
  <si>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</si>
  <si>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</si>
  <si>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</si>
  <si>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</si>
  <si>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</si>
  <si>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</si>
  <si>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</si>
  <si>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</si>
  <si>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</si>
  <si>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</si>
  <si>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</si>
  <si>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</si>
  <si>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</si>
  <si>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</si>
  <si>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</si>
  <si>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</si>
  <si>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</si>
  <si>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</si>
  <si>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</si>
  <si>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</si>
  <si>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</si>
  <si>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</si>
  <si>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</si>
  <si>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</si>
  <si>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</si>
  <si>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</si>
  <si>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</si>
  <si>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</si>
  <si>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</si>
  <si>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</si>
  <si>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</si>
  <si>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</si>
  <si>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</si>
  <si>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</si>
  <si>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</si>
  <si>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</si>
  <si>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</si>
  <si>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</si>
  <si>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</si>
  <si>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</si>
  <si>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</si>
  <si>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</si>
  <si>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</si>
  <si>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</si>
  <si>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</si>
  <si>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</si>
  <si>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</si>
  <si>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</si>
  <si>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</si>
  <si>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</si>
  <si>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</si>
  <si>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</si>
  <si>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</si>
  <si>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</si>
  <si>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</si>
  <si>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</si>
  <si>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</si>
  <si>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</si>
  <si>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</si>
  <si>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</si>
  <si>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</si>
  <si>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</si>
  <si>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</si>
  <si>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</si>
  <si>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</si>
  <si>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</si>
  <si>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</si>
  <si>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</si>
  <si>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</si>
  <si>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</si>
  <si>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</si>
  <si>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</si>
  <si>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</si>
  <si>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</si>
  <si>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</si>
  <si>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</si>
  <si>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</si>
  <si>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</si>
  <si>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</si>
  <si>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</si>
  <si>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</si>
  <si>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</si>
  <si>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</si>
  <si>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</si>
  <si>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</si>
  <si>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</si>
  <si>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</si>
  <si>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</si>
  <si>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</si>
  <si>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</si>
  <si>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</si>
  <si>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</si>
  <si>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</si>
  <si>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</si>
  <si>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</si>
  <si>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</si>
  <si>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</si>
  <si>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</si>
  <si>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</si>
  <si>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</si>
  <si>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</si>
  <si>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</si>
  <si>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</si>
  <si>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</si>
  <si>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</si>
  <si>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</si>
  <si>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</si>
  <si>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</si>
  <si>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</si>
  <si>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</si>
  <si>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</si>
  <si>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</si>
  <si>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</si>
  <si>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</si>
  <si>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</si>
  <si>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</si>
  <si>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</si>
  <si>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</si>
  <si>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</si>
  <si>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</si>
  <si>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</si>
  <si>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</si>
  <si>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</si>
  <si>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</si>
  <si>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</si>
  <si>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</si>
  <si>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</si>
  <si>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</si>
  <si>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</si>
  <si>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</si>
  <si>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</si>
  <si>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</si>
  <si>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</si>
  <si>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</si>
  <si>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</si>
  <si>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</si>
  <si>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</si>
  <si>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</si>
  <si>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</si>
  <si>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</si>
  <si>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</si>
  <si>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</si>
  <si>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</si>
  <si>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</si>
  <si>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</si>
  <si>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</si>
  <si>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</si>
  <si>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</si>
  <si>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</si>
  <si>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</si>
  <si>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</si>
  <si>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</si>
  <si>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</si>
  <si>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</si>
  <si>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</si>
  <si>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</si>
  <si>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</si>
  <si>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</si>
  <si>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</si>
  <si>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</si>
  <si>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</si>
  <si>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</si>
  <si>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</si>
  <si>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</si>
  <si>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</si>
  <si>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</si>
  <si>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</si>
  <si>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</si>
  <si>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</si>
  <si>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</si>
  <si>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</si>
  <si>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</si>
  <si>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</si>
  <si>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</si>
  <si>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</si>
  <si>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</si>
  <si>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</si>
  <si>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</si>
  <si>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</si>
  <si>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</si>
  <si>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</si>
  <si>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</si>
  <si>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</si>
  <si>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</si>
  <si>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</si>
  <si>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</si>
  <si>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</si>
  <si>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</si>
  <si>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</si>
  <si>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</si>
  <si>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</si>
  <si>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</si>
  <si>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</si>
  <si>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</si>
  <si>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</si>
  <si>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</si>
  <si>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</si>
  <si>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</si>
  <si>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</si>
  <si>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</si>
  <si>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</si>
  <si>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</si>
  <si>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</si>
  <si>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</si>
  <si>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</si>
  <si>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</si>
  <si>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</si>
  <si>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</si>
  <si>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</si>
  <si>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</si>
  <si>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</si>
  <si>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</si>
  <si>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</si>
  <si>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</si>
  <si>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</si>
  <si>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</si>
  <si>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</si>
  <si>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</si>
  <si>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</si>
  <si>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</si>
  <si>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</si>
  <si>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</si>
  <si>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</si>
  <si>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</si>
  <si>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</si>
  <si>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</si>
  <si>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</si>
  <si>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</si>
  <si>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</si>
  <si>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</si>
  <si>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</si>
  <si>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</si>
  <si>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</si>
  <si>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</si>
  <si>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</si>
  <si>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</si>
  <si>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</si>
  <si>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</si>
  <si>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</si>
  <si>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</si>
  <si>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</si>
  <si>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</si>
  <si>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</si>
  <si>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</si>
  <si>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</si>
  <si>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</si>
  <si>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</si>
  <si>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</si>
  <si>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</si>
  <si>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</si>
  <si>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</si>
  <si>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</si>
  <si>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</si>
  <si>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</si>
  <si>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</si>
  <si>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</si>
  <si>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</si>
  <si>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</si>
  <si>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</si>
  <si>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</si>
  <si>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</si>
  <si>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</si>
  <si>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</si>
  <si>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</si>
  <si>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</si>
  <si>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</si>
  <si>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</si>
  <si>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</si>
  <si>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</si>
  <si>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</si>
  <si>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</si>
  <si>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</si>
  <si>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</si>
  <si>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</si>
  <si>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</si>
  <si>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</si>
  <si>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</si>
  <si>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</si>
  <si>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</si>
  <si>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</si>
  <si>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</si>
  <si>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</si>
  <si>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</si>
  <si>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</si>
  <si>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</si>
  <si>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</si>
  <si>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</si>
  <si>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</si>
  <si>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</si>
  <si>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</si>
  <si>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</si>
  <si>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</si>
  <si>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</si>
  <si>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</si>
  <si>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</si>
  <si>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</si>
  <si>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</si>
  <si>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</si>
  <si>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</si>
  <si>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</si>
  <si>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</si>
  <si>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</si>
  <si>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</si>
  <si>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</si>
  <si>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</si>
  <si>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</si>
  <si>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</si>
  <si>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</si>
  <si>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</si>
  <si>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</si>
  <si>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</si>
  <si>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</si>
  <si>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</si>
  <si>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</si>
  <si>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</si>
  <si>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</si>
  <si>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</si>
  <si>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</si>
  <si>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</si>
  <si>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</si>
  <si>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</si>
  <si>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</si>
  <si>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</si>
  <si>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</si>
  <si>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</si>
  <si>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</si>
  <si>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</si>
  <si>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</si>
  <si>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</si>
  <si>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</si>
  <si>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</si>
  <si>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</si>
  <si>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</si>
  <si>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</si>
  <si>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</si>
  <si>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</si>
  <si>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</si>
  <si>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</si>
  <si>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</si>
  <si>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</si>
  <si>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</si>
  <si>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</si>
  <si>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</si>
  <si>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</si>
  <si>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</si>
  <si>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</si>
  <si>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</si>
  <si>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</si>
  <si>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</si>
  <si>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</si>
  <si>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</si>
  <si>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</si>
  <si>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</si>
  <si>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</si>
  <si>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</si>
  <si>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</si>
  <si>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</si>
  <si>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</si>
  <si>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</si>
  <si>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</si>
  <si>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</si>
  <si>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</si>
  <si>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</si>
  <si>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</si>
  <si>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</si>
  <si>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</si>
  <si>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</si>
  <si>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</si>
  <si>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</si>
  <si>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</si>
  <si>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</si>
  <si>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</si>
  <si>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</si>
  <si>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</si>
  <si>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</si>
  <si>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</si>
  <si>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</si>
  <si>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</si>
  <si>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</si>
  <si>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</si>
  <si>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</si>
  <si>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</si>
  <si>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</si>
  <si>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</si>
  <si>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</si>
  <si>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</si>
  <si>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</si>
  <si>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</si>
  <si>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</si>
  <si>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</si>
  <si>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</si>
  <si>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</si>
  <si>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</si>
  <si>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</si>
  <si>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</si>
  <si>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</si>
  <si>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</si>
  <si>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</si>
  <si>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</si>
  <si>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</si>
  <si>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</si>
  <si>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</si>
  <si>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</si>
  <si>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</si>
  <si>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</si>
  <si>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</si>
  <si>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</si>
  <si>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</si>
  <si>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</si>
  <si>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</si>
  <si>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</si>
  <si>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</si>
  <si>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</si>
  <si>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</si>
  <si>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</si>
  <si>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</si>
  <si>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</si>
  <si>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</si>
  <si>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</si>
  <si>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</si>
  <si>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</si>
  <si>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</si>
  <si>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</si>
  <si>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</si>
  <si>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</si>
  <si>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</si>
  <si>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</si>
  <si>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</si>
  <si>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</si>
  <si>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</si>
  <si>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</si>
  <si>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</si>
  <si>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</si>
  <si>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</si>
  <si>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</si>
  <si>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</si>
  <si>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</si>
  <si>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</si>
  <si>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</si>
  <si>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</si>
  <si>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</si>
  <si>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</si>
  <si>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</si>
  <si>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</si>
  <si>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</si>
  <si>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</si>
  <si>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</si>
  <si>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</si>
  <si>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</si>
  <si>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</si>
  <si>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</si>
  <si>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</si>
  <si>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</si>
  <si>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</si>
  <si>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</si>
  <si>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</si>
  <si>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</si>
  <si>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</si>
  <si>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</si>
  <si>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</si>
  <si>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</si>
  <si>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</si>
  <si>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</si>
  <si>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</si>
  <si>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</si>
  <si>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</si>
  <si>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</si>
  <si>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</si>
  <si>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</si>
  <si>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</si>
  <si>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</si>
  <si>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</si>
  <si>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</si>
  <si>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</si>
  <si>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</si>
  <si>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</si>
  <si>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</si>
  <si>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</si>
  <si>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</si>
  <si>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</si>
  <si>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</si>
  <si>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</si>
  <si>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</si>
  <si>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</si>
  <si>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</si>
  <si>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</si>
  <si>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</si>
  <si>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</si>
  <si>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</si>
  <si>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</si>
  <si>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</si>
  <si>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</si>
  <si>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</si>
  <si>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</si>
  <si>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</si>
  <si>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</si>
  <si>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</si>
  <si>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</si>
  <si>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</si>
  <si>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</si>
  <si>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</si>
  <si>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</si>
  <si>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</si>
  <si>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</si>
  <si>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</si>
  <si>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</si>
  <si>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</si>
  <si>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</si>
  <si>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</si>
  <si>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</si>
  <si>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</si>
  <si>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</si>
  <si>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</si>
  <si>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</si>
  <si>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</si>
  <si>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</si>
  <si>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</si>
  <si>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</si>
  <si>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</si>
  <si>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</si>
  <si>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</si>
  <si>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</si>
  <si>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</si>
  <si>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</si>
  <si>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</si>
  <si>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</si>
  <si>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</si>
  <si>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</si>
  <si>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</si>
  <si>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</si>
  <si>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</si>
  <si>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</si>
  <si>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</si>
  <si>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</si>
  <si>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</si>
  <si>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</si>
  <si>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</si>
  <si>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</si>
  <si>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</si>
  <si>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</si>
  <si>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</si>
  <si>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</si>
  <si>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</si>
  <si>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</si>
  <si>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</si>
  <si>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</si>
  <si>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</si>
  <si>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</si>
  <si>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</si>
  <si>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</si>
  <si>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</si>
  <si>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</si>
  <si>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</si>
  <si>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</si>
  <si>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</si>
  <si>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</si>
  <si>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</si>
  <si>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</si>
  <si>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</si>
  <si>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</si>
  <si>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</si>
  <si>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</si>
  <si>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</si>
  <si>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</si>
  <si>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</si>
  <si>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</si>
  <si>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</si>
  <si>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</si>
  <si>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</si>
  <si>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</si>
  <si>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</si>
  <si>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</si>
  <si>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</si>
  <si>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</si>
  <si>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</si>
  <si>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</si>
  <si>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</si>
  <si>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</si>
  <si>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</si>
  <si>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</si>
  <si>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</si>
  <si>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</si>
  <si>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</si>
  <si>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</si>
  <si>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</si>
  <si>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</si>
  <si>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</si>
  <si>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</si>
  <si>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</si>
  <si>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</si>
  <si>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</si>
  <si>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</si>
  <si>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</si>
  <si>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</si>
  <si>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</si>
  <si>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</si>
  <si>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</si>
  <si>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</si>
  <si>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</si>
  <si>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</si>
  <si>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</si>
  <si>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</si>
  <si>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</si>
  <si>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</si>
  <si>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</si>
  <si>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</si>
  <si>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</si>
  <si>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</si>
  <si>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</si>
  <si>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</si>
  <si>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</si>
  <si>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</si>
  <si>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</si>
  <si>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</si>
  <si>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</si>
  <si>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</si>
  <si>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</si>
  <si>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</si>
  <si>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</si>
  <si>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</si>
  <si>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</si>
  <si>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</si>
  <si>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</si>
  <si>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</si>
  <si>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</si>
  <si>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</si>
  <si>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</si>
  <si>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</si>
  <si>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</si>
  <si>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</si>
  <si>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</si>
  <si>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</si>
  <si>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</si>
  <si>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</si>
  <si>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</si>
  <si>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</si>
  <si>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</si>
  <si>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</si>
  <si>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</si>
  <si>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</si>
  <si>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</si>
  <si>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</si>
  <si>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</si>
  <si>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</si>
  <si>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</si>
  <si>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</si>
  <si>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</si>
  <si>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</si>
  <si>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</si>
  <si>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</si>
  <si>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</si>
  <si>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</si>
  <si>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</si>
  <si>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</si>
  <si>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</si>
  <si>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</si>
  <si>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</si>
  <si>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</si>
  <si>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</si>
  <si>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</si>
  <si>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</si>
  <si>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</si>
  <si>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</si>
  <si>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</si>
  <si>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</si>
  <si>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</si>
  <si>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</si>
  <si>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</si>
  <si>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</si>
  <si>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</si>
  <si>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</si>
  <si>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</si>
  <si>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</si>
  <si>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</si>
  <si>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</si>
  <si>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</si>
  <si>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</si>
  <si>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</si>
  <si>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</si>
  <si>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</si>
  <si>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</si>
  <si>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</si>
  <si>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</si>
  <si>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</si>
  <si>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</si>
  <si>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</si>
  <si>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</si>
  <si>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</si>
  <si>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</si>
  <si>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</si>
  <si>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</si>
  <si>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</si>
  <si>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</si>
  <si>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</si>
  <si>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</si>
  <si>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</si>
  <si>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</si>
  <si>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</si>
  <si>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</si>
  <si>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</si>
  <si>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</si>
  <si>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</si>
  <si>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</si>
  <si>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</si>
  <si>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</si>
  <si>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</si>
  <si>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</si>
  <si>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</si>
  <si>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</si>
  <si>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</si>
  <si>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</si>
  <si>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</si>
  <si>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</si>
  <si>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</si>
  <si>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</si>
  <si>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</si>
  <si>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</si>
  <si>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</si>
  <si>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</si>
  <si>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</si>
  <si>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</si>
  <si>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</si>
  <si>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</si>
  <si>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</si>
  <si>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</si>
  <si>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</si>
  <si>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</si>
  <si>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</si>
  <si>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</si>
  <si>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</si>
  <si>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</si>
  <si>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</si>
  <si>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</si>
  <si>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</si>
  <si>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</si>
  <si>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</si>
  <si>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</si>
  <si>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</si>
  <si>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</si>
  <si>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</si>
  <si>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</si>
  <si>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</si>
  <si>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</si>
  <si>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</si>
  <si>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</si>
  <si>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</si>
  <si>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</si>
  <si>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</si>
  <si>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</si>
  <si>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</si>
  <si>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</si>
  <si>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</si>
  <si>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</si>
  <si>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</si>
  <si>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</si>
  <si>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</si>
  <si>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</si>
  <si>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</si>
  <si>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</si>
  <si>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</si>
  <si>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</si>
  <si>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</si>
  <si>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</si>
  <si>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</si>
  <si>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</si>
  <si>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</si>
  <si>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</si>
  <si>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</si>
  <si>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</si>
  <si>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</si>
  <si>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</si>
  <si>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</si>
  <si>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</si>
  <si>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</si>
  <si>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</si>
  <si>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</si>
  <si>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</si>
  <si>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</si>
  <si>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</si>
  <si>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</si>
  <si>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</si>
  <si>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</si>
  <si>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</si>
  <si>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</si>
  <si>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</si>
  <si>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</si>
  <si>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</si>
  <si>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</si>
  <si>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</si>
  <si>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</si>
  <si>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</si>
  <si>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</si>
  <si>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</si>
  <si>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</si>
  <si>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</si>
  <si>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</si>
  <si>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</si>
  <si>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</si>
  <si>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</si>
  <si>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</si>
  <si>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</si>
  <si>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</si>
  <si>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</si>
  <si>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</si>
  <si>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</si>
  <si>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</si>
  <si>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</si>
  <si>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</si>
  <si>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</si>
  <si>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</si>
  <si>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</si>
  <si>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</si>
  <si>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</si>
  <si>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</si>
  <si>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</si>
  <si>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</si>
  <si>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</si>
  <si>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</si>
  <si>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</si>
  <si>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</si>
  <si>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</si>
  <si>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</si>
  <si>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</si>
  <si>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</si>
  <si>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</si>
  <si>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</si>
  <si>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</si>
  <si>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</si>
  <si>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</si>
  <si>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</si>
  <si>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</si>
  <si>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</si>
  <si>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</si>
  <si>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</si>
  <si>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</si>
  <si>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</si>
  <si>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</si>
  <si>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</si>
  <si>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</si>
  <si>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</si>
  <si>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</si>
  <si>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</si>
  <si>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</si>
  <si>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</si>
  <si>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</si>
  <si>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</si>
  <si>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</si>
  <si>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</si>
  <si>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</si>
  <si>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</si>
  <si>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</si>
  <si>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</si>
  <si>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</si>
  <si>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</si>
  <si>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</si>
  <si>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</si>
  <si>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</si>
  <si>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</si>
  <si>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</si>
  <si>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</si>
  <si>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</si>
  <si>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</si>
  <si>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</si>
  <si>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</si>
  <si>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</si>
  <si>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</si>
  <si>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</si>
  <si>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</si>
  <si>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</si>
  <si>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</si>
  <si>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</si>
  <si>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</si>
  <si>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</si>
  <si>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</si>
  <si>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</si>
  <si>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</si>
  <si>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</si>
  <si>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</si>
  <si>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</si>
  <si>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</si>
  <si>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</si>
  <si>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</si>
  <si>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</si>
  <si>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</si>
  <si>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</si>
  <si>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</si>
  <si>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</si>
  <si>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</si>
  <si>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</si>
  <si>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</si>
  <si>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</si>
  <si>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</si>
  <si>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</si>
  <si>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</si>
  <si>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</si>
  <si>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</si>
  <si>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</si>
  <si>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</si>
  <si>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</si>
  <si>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</si>
  <si>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</si>
  <si>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</si>
  <si>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</si>
  <si>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</si>
  <si>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</si>
  <si>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</si>
  <si>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</si>
  <si>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</si>
  <si>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</si>
  <si>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</si>
  <si>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</si>
  <si>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</si>
  <si>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</si>
  <si>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</si>
  <si>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</si>
  <si>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</si>
  <si>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</si>
  <si>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</si>
  <si>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</si>
  <si>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</si>
  <si>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</si>
  <si>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</si>
  <si>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</si>
  <si>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</si>
  <si>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</si>
  <si>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</si>
  <si>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</si>
  <si>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</si>
  <si>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</si>
  <si>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</si>
  <si>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</si>
  <si>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</si>
  <si>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</si>
  <si>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</si>
  <si>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</si>
  <si>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</si>
  <si>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</si>
  <si>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</si>
  <si>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</si>
  <si>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</si>
  <si>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</si>
  <si>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</si>
  <si>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</si>
  <si>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</si>
  <si>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</si>
  <si>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</si>
  <si>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</si>
  <si>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</si>
  <si>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</si>
  <si>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</si>
  <si>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</si>
  <si>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</si>
  <si>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</si>
  <si>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</si>
  <si>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</si>
  <si>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</si>
  <si>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</si>
  <si>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</si>
  <si>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</si>
  <si>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</si>
  <si>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</si>
  <si>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</si>
  <si>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</si>
  <si>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</si>
  <si>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</si>
  <si>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</si>
  <si>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</si>
  <si>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</si>
  <si>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</si>
  <si>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</si>
  <si>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</si>
  <si>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</si>
  <si>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</si>
  <si>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</si>
  <si>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</si>
  <si>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</si>
  <si>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</si>
  <si>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</si>
  <si>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</si>
  <si>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</si>
  <si>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</si>
  <si>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</si>
  <si>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</si>
  <si>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</si>
  <si>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</si>
  <si>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</si>
  <si>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</si>
  <si>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</si>
  <si>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</si>
  <si>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</si>
  <si>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</si>
  <si>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</si>
  <si>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</si>
  <si>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</si>
  <si>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</si>
  <si>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</si>
  <si>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</si>
  <si>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</si>
  <si>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</si>
  <si>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</si>
  <si>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</si>
  <si>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</si>
  <si>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</si>
  <si>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</si>
  <si>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</si>
  <si>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</si>
  <si>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</si>
  <si>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</si>
  <si>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</si>
  <si>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</si>
  <si>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</si>
  <si>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</si>
  <si>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</si>
  <si>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</si>
  <si>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</si>
  <si>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</si>
  <si>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</si>
  <si>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</si>
  <si>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</si>
  <si>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</si>
  <si>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</si>
  <si>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</si>
  <si>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</si>
  <si>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</si>
  <si>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</si>
  <si>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</si>
  <si>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</si>
  <si>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</si>
  <si>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</si>
  <si>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</si>
  <si>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</si>
  <si>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</si>
  <si>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</si>
  <si>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</si>
  <si>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</si>
  <si>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</si>
  <si>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</si>
  <si>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</si>
  <si>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</si>
  <si>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</si>
  <si>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</si>
  <si>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</si>
  <si>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</si>
  <si>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</si>
  <si>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</si>
  <si>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</si>
  <si>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</si>
  <si>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</si>
  <si>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</si>
  <si>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</si>
  <si>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</si>
  <si>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</si>
  <si>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</si>
  <si>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</si>
  <si>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</si>
  <si>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</si>
  <si>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</si>
  <si>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</si>
  <si>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</si>
  <si>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</si>
  <si>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</si>
  <si>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</si>
  <si>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</si>
  <si>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</si>
  <si>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</si>
  <si>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</si>
  <si>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</si>
  <si>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</si>
  <si>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</si>
  <si>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</si>
  <si>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</si>
  <si>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</si>
  <si>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</si>
  <si>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</si>
  <si>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</si>
  <si>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</si>
  <si>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</si>
  <si>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</si>
  <si>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</si>
  <si>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</si>
  <si>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</si>
  <si>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</si>
  <si>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</si>
  <si>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</si>
  <si>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</si>
  <si>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</si>
  <si>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</si>
  <si>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</si>
  <si>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</si>
  <si>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</si>
  <si>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</si>
  <si>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</si>
  <si>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</si>
  <si>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</si>
  <si>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</si>
  <si>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</si>
  <si>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</si>
  <si>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</si>
  <si>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</si>
  <si>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</si>
  <si>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</si>
  <si>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</si>
  <si>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</si>
  <si>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</si>
  <si>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</si>
  <si>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</si>
  <si>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</si>
  <si>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</si>
  <si>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</si>
  <si>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</si>
  <si>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</si>
  <si>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</si>
  <si>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</si>
  <si>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</si>
  <si>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</si>
  <si>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</si>
  <si>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</si>
  <si>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</si>
  <si>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</si>
  <si>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</si>
  <si>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</si>
  <si>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</si>
  <si>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</si>
  <si>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</si>
  <si>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</si>
  <si>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</si>
  <si>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</si>
  <si>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</si>
  <si>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</si>
  <si>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</si>
  <si>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</si>
  <si>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</si>
  <si>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</si>
  <si>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</si>
  <si>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</si>
  <si>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</si>
  <si>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</si>
  <si>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</si>
  <si>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</si>
  <si>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</si>
  <si>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</si>
  <si>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</si>
  <si>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</si>
  <si>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</si>
  <si>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</si>
  <si>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</si>
  <si>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</si>
  <si>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</si>
  <si>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</si>
  <si>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</si>
  <si>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</si>
  <si>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</si>
  <si>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</si>
  <si>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</si>
  <si>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</si>
  <si>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</si>
  <si>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</si>
  <si>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</si>
  <si>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</si>
  <si>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</si>
  <si>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</si>
  <si>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</si>
  <si>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</si>
  <si>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</si>
  <si>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</si>
  <si>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</si>
  <si>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</si>
  <si>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</si>
  <si>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</si>
  <si>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</si>
  <si>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</si>
  <si>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</si>
  <si>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</si>
  <si>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</si>
  <si>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</si>
  <si>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</si>
  <si>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</si>
  <si>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</si>
  <si>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</si>
  <si>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</si>
  <si>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</si>
  <si>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</si>
  <si>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</si>
  <si>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</si>
  <si>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</si>
  <si>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</si>
  <si>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</si>
  <si>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</si>
  <si>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</si>
  <si>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</si>
  <si>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</si>
  <si>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</si>
  <si>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</si>
  <si>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</si>
  <si>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</si>
  <si>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</si>
  <si>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</si>
  <si>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</si>
  <si>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</si>
  <si>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</si>
  <si>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</si>
  <si>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</si>
  <si>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</si>
  <si>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</si>
  <si>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</si>
  <si>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</si>
  <si>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</si>
  <si>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</si>
  <si>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</si>
  <si>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</si>
  <si>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</si>
  <si>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</si>
  <si>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</si>
  <si>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</si>
  <si>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</si>
  <si>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</si>
  <si>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</si>
  <si>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</si>
  <si>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</si>
  <si>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</si>
  <si>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</si>
  <si>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</si>
  <si>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</si>
  <si>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</si>
  <si>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</si>
  <si>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</si>
  <si>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</si>
  <si>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</si>
  <si>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</si>
  <si>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</si>
  <si>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</si>
  <si>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</si>
  <si>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</si>
  <si>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</si>
  <si>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</si>
  <si>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</si>
  <si>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</si>
  <si>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</si>
  <si>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</si>
  <si>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</si>
  <si>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</si>
  <si>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</si>
  <si>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</si>
  <si>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</si>
  <si>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</si>
  <si>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</si>
  <si>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</si>
  <si>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</si>
  <si>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</si>
  <si>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</si>
  <si>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</si>
  <si>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</si>
  <si>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</si>
  <si>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</si>
  <si>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</si>
  <si>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</si>
  <si>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</si>
  <si>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</si>
  <si>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</si>
  <si>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</si>
  <si>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</si>
  <si>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</si>
  <si>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</si>
  <si>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</si>
  <si>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</si>
  <si>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</si>
  <si>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</si>
  <si>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</si>
  <si>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</si>
  <si>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</si>
  <si>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</si>
  <si>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</si>
  <si>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</si>
  <si>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</si>
  <si>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</si>
  <si>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</si>
  <si>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</si>
  <si>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</si>
  <si>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</si>
  <si>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</si>
  <si>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</si>
  <si>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</si>
  <si>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</si>
  <si>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</si>
  <si>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</si>
  <si>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</si>
  <si>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</si>
  <si>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</si>
  <si>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</si>
  <si>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</si>
  <si>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</si>
  <si>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</si>
  <si>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</si>
  <si>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</si>
  <si>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</si>
  <si>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</si>
  <si>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</si>
  <si>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</si>
  <si>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</si>
  <si>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</si>
  <si>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</si>
  <si>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</si>
  <si>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</si>
  <si>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</si>
  <si>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</si>
  <si>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</si>
  <si>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</si>
  <si>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</si>
  <si>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</si>
  <si>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</si>
  <si>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</si>
  <si>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</si>
  <si>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</si>
  <si>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</si>
  <si>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</si>
  <si>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</si>
  <si>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</si>
  <si>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</si>
  <si>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</si>
  <si>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</si>
  <si>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</si>
  <si>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</si>
  <si>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</si>
  <si>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</si>
  <si>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</si>
  <si>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</si>
  <si>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</si>
  <si>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</si>
  <si>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</si>
  <si>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</si>
  <si>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</si>
  <si>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</si>
  <si>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</si>
  <si>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</si>
  <si>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</si>
  <si>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</si>
  <si>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</si>
  <si>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</si>
  <si>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</si>
  <si>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</si>
  <si>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</si>
  <si>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</si>
  <si>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</si>
  <si>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</si>
  <si>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</si>
  <si>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</si>
  <si>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</si>
  <si>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</si>
  <si>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</si>
  <si>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</si>
  <si>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</si>
  <si>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</si>
  <si>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</si>
  <si>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</si>
  <si>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</si>
  <si>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</si>
  <si>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</si>
  <si>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</si>
  <si>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</si>
  <si>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</si>
  <si>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</si>
  <si>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</si>
  <si>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</si>
  <si>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</si>
  <si>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</si>
  <si>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</si>
  <si>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</si>
  <si>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</si>
  <si>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</si>
  <si>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</si>
  <si>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</si>
  <si>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</si>
  <si>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</si>
  <si>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</si>
  <si>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</si>
  <si>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</si>
  <si>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</si>
  <si>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</si>
  <si>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</si>
  <si>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</si>
  <si>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</si>
  <si>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</si>
  <si>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</si>
  <si>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</si>
  <si>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</si>
  <si>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</si>
  <si>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</si>
  <si>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</si>
  <si>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</si>
  <si>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</si>
  <si>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</si>
  <si>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</si>
  <si>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</si>
  <si>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</si>
  <si>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</si>
  <si>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</si>
  <si>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</si>
  <si>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</si>
  <si>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</si>
  <si>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</si>
  <si>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</si>
  <si>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</si>
  <si>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</si>
  <si>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</si>
  <si>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</si>
  <si>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</si>
  <si>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</si>
  <si>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</si>
  <si>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</si>
  <si>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</si>
  <si>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</si>
  <si>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</si>
  <si>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</si>
  <si>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</si>
  <si>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</si>
  <si>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</si>
  <si>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</si>
  <si>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</si>
  <si>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</si>
  <si>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</si>
  <si>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</si>
  <si>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</si>
  <si>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</si>
  <si>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</si>
  <si>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</si>
  <si>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</si>
  <si>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</si>
  <si>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</si>
  <si>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</si>
  <si>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</si>
  <si>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</si>
  <si>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</si>
  <si>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</si>
  <si>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</si>
  <si>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</si>
  <si>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</si>
  <si>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</si>
  <si>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</si>
  <si>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</si>
  <si>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</si>
  <si>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</si>
  <si>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</si>
  <si>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</si>
  <si>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</si>
  <si>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</si>
  <si>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</si>
  <si>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</si>
  <si>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</si>
  <si>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</si>
  <si>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</si>
  <si>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</si>
  <si>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</si>
  <si>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</si>
  <si>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</si>
  <si>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</si>
  <si>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</si>
  <si>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</si>
  <si>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</si>
  <si>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</si>
  <si>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</si>
  <si>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</si>
  <si>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</si>
  <si>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</si>
  <si>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</si>
  <si>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</si>
  <si>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</si>
  <si>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</si>
  <si>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</si>
  <si>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</si>
  <si>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</si>
  <si>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</si>
  <si>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</si>
  <si>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</si>
  <si>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</si>
  <si>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</si>
  <si>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</si>
  <si>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</si>
  <si>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</si>
  <si>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</si>
  <si>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</si>
  <si>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</si>
  <si>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</si>
  <si>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</si>
  <si>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</si>
  <si>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</si>
  <si>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</si>
  <si>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</si>
  <si>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</si>
  <si>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</si>
  <si>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</si>
  <si>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</si>
  <si>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</si>
  <si>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</si>
  <si>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</si>
  <si>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</si>
  <si>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</si>
  <si>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</si>
  <si>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</si>
  <si>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</si>
  <si>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</si>
  <si>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</si>
  <si>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</si>
  <si>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</si>
  <si>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</si>
  <si>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</si>
  <si>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</si>
  <si>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</si>
  <si>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</si>
  <si>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</si>
  <si>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</si>
  <si>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</si>
  <si>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</si>
  <si>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</si>
  <si>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</si>
  <si>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</si>
  <si>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</si>
  <si>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</si>
  <si>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</si>
  <si>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</si>
  <si>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</si>
  <si>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</si>
  <si>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</si>
  <si>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</si>
  <si>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</si>
  <si>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</si>
  <si>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</si>
  <si>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</si>
  <si>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</si>
  <si>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</si>
  <si>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</si>
  <si>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</si>
  <si>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</si>
  <si>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</si>
  <si>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</si>
  <si>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</si>
  <si>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</si>
  <si>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</si>
  <si>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</si>
  <si>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</si>
  <si>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</si>
  <si>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</si>
  <si>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</si>
  <si>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</si>
  <si>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</si>
  <si>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</si>
  <si>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</si>
  <si>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</si>
  <si>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</si>
  <si>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</si>
  <si>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</si>
  <si>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</si>
  <si>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</si>
  <si>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</si>
  <si>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</si>
  <si>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</si>
  <si>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</si>
  <si>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</si>
  <si>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</si>
  <si>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</si>
  <si>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</si>
  <si>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</si>
  <si>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</si>
  <si>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</si>
  <si>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</si>
  <si>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</si>
  <si>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</si>
  <si>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</si>
  <si>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</si>
  <si>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</si>
  <si>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</si>
  <si>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</si>
  <si>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</si>
  <si>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</si>
  <si>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</si>
  <si>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</si>
  <si>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</si>
  <si>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</si>
  <si>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</si>
  <si>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</si>
  <si>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</si>
  <si>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</si>
  <si>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</si>
  <si>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</si>
  <si>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</si>
  <si>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</si>
  <si>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</si>
  <si>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</si>
  <si>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</si>
  <si>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</si>
  <si>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</si>
  <si>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</si>
  <si>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</si>
  <si>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</si>
  <si>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</si>
  <si>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</si>
  <si>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</si>
  <si>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</si>
  <si>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</si>
  <si>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</si>
  <si>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</si>
  <si>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</si>
  <si>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</si>
  <si>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</si>
  <si>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</si>
  <si>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</si>
  <si>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</si>
  <si>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</si>
  <si>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</si>
  <si>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</si>
  <si>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</si>
  <si>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</si>
  <si>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</si>
  <si>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</si>
  <si>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</si>
  <si>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</si>
  <si>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</si>
  <si>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</si>
  <si>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</si>
  <si>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</si>
  <si>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</si>
  <si>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</si>
  <si>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</si>
  <si>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</si>
  <si>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</si>
  <si>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</si>
  <si>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</si>
  <si>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</si>
  <si>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</si>
  <si>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</si>
  <si>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</si>
  <si>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</si>
  <si>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</si>
  <si>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</si>
  <si>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</si>
  <si>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</si>
  <si>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</si>
  <si>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</si>
  <si>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</si>
  <si>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</si>
  <si>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</si>
  <si>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</si>
  <si>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</si>
  <si>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</si>
  <si>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</si>
  <si>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</si>
  <si>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</si>
  <si>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</si>
  <si>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</si>
  <si>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</si>
  <si>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</si>
  <si>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</si>
  <si>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</si>
  <si>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</si>
  <si>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</si>
  <si>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</si>
  <si>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</si>
  <si>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</si>
  <si>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</si>
  <si>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</si>
  <si>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</si>
  <si>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</si>
  <si>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</si>
  <si>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</si>
  <si>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</si>
  <si>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</si>
  <si>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</si>
  <si>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</si>
  <si>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</si>
  <si>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</si>
  <si>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</si>
  <si>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</si>
  <si>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</si>
  <si>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</si>
  <si>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</si>
  <si>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</si>
  <si>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</si>
  <si>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</si>
  <si>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</si>
  <si>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</si>
  <si>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</si>
  <si>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</si>
  <si>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</si>
  <si>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</si>
  <si>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</si>
  <si>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</si>
  <si>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</si>
  <si>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</si>
  <si>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</si>
  <si>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</si>
  <si>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</si>
  <si>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</si>
  <si>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</si>
  <si>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</si>
  <si>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</si>
  <si>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</si>
  <si>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</si>
  <si>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</si>
  <si>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</si>
  <si>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</si>
  <si>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</si>
  <si>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</si>
  <si>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</si>
  <si>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</si>
  <si>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</si>
  <si>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</si>
  <si>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</si>
  <si>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</si>
  <si>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</si>
  <si>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</si>
  <si>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</si>
  <si>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</si>
  <si>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</si>
  <si>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</si>
  <si>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</si>
  <si>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</si>
  <si>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</si>
  <si>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</si>
  <si>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</si>
  <si>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</si>
  <si>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</si>
  <si>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</si>
  <si>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</si>
  <si>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</si>
  <si>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</si>
  <si>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</si>
  <si>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</si>
  <si>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</si>
  <si>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</si>
  <si>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</si>
  <si>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</si>
  <si>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</si>
  <si>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</si>
  <si>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</si>
  <si>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</si>
  <si>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</si>
  <si>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</si>
  <si>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</si>
  <si>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</si>
  <si>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</si>
  <si>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</si>
  <si>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</si>
  <si>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</si>
  <si>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</si>
  <si>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</si>
  <si>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</si>
  <si>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</si>
  <si>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</si>
  <si>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</si>
  <si>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</si>
  <si>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</si>
  <si>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</si>
  <si>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</si>
  <si>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</si>
  <si>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</si>
  <si>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</si>
  <si>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</si>
  <si>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</si>
  <si>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</si>
  <si>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</si>
  <si>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</si>
  <si>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</si>
  <si>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</si>
  <si>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</si>
  <si>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</si>
  <si>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</si>
  <si>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</si>
  <si>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</si>
  <si>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</si>
  <si>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</si>
  <si>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</si>
  <si>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</si>
  <si>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</si>
  <si>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</si>
  <si>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</si>
  <si>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</si>
  <si>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</si>
  <si>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</si>
  <si>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</si>
  <si>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</si>
  <si>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</si>
  <si>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</si>
  <si>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</si>
  <si>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</si>
  <si>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</si>
  <si>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</si>
  <si>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</si>
  <si>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</si>
  <si>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</si>
  <si>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</si>
  <si>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</si>
  <si>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</si>
  <si>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</si>
  <si>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</si>
  <si>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</si>
  <si>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</si>
  <si>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</si>
  <si>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</si>
  <si>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</si>
  <si>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</si>
  <si>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</si>
  <si>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</si>
  <si>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</si>
  <si>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</si>
  <si>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</si>
  <si>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</si>
  <si>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</si>
  <si>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</si>
  <si>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</si>
  <si>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</si>
  <si>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</si>
  <si>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</si>
  <si>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</si>
  <si>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</si>
  <si>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</si>
  <si>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</si>
  <si>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</si>
  <si>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</si>
  <si>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</si>
  <si>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</si>
  <si>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</si>
  <si>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</si>
  <si>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</si>
  <si>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</si>
  <si>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</si>
  <si>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</si>
  <si>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</si>
  <si>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</si>
  <si>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</si>
  <si>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</si>
  <si>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</si>
  <si>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</si>
  <si>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</si>
  <si>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</si>
  <si>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</si>
  <si>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</si>
  <si>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</si>
  <si>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</si>
  <si>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</si>
  <si>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</si>
  <si>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</si>
  <si>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</si>
  <si>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</si>
  <si>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</si>
  <si>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</si>
  <si>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</si>
  <si>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</si>
  <si>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</si>
  <si>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</si>
  <si>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</si>
  <si>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</si>
  <si>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</si>
  <si>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</si>
  <si>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</si>
  <si>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</si>
  <si>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</si>
  <si>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</si>
  <si>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</si>
  <si>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</si>
  <si>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</si>
  <si>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</si>
  <si>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</si>
  <si>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</si>
  <si>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</si>
  <si>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</si>
  <si>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</si>
  <si>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</si>
  <si>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</si>
  <si>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</si>
  <si>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</si>
  <si>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</si>
  <si>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</si>
  <si>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</si>
  <si>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</si>
  <si>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</si>
  <si>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</si>
  <si>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</si>
  <si>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</si>
  <si>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</si>
  <si>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</si>
  <si>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</si>
  <si>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</si>
  <si>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</si>
  <si>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</si>
  <si>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</si>
  <si>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</si>
  <si>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</si>
  <si>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</si>
  <si>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</si>
  <si>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</si>
  <si>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</si>
  <si>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</si>
  <si>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</si>
  <si>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</si>
  <si>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</si>
  <si>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</si>
  <si>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</si>
  <si>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</si>
  <si>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</si>
  <si>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</si>
  <si>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</si>
  <si>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</si>
  <si>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</si>
  <si>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</si>
  <si>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</si>
  <si>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</si>
  <si>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</si>
  <si>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</si>
  <si>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</si>
  <si>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</si>
  <si>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</si>
  <si>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</si>
  <si>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</si>
  <si>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</si>
  <si>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</si>
  <si>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</si>
  <si>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</si>
  <si>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</si>
  <si>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</si>
  <si>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</si>
  <si>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</si>
  <si>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</si>
  <si>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</si>
  <si>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</si>
  <si>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</si>
  <si>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</si>
  <si>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</si>
  <si>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</si>
  <si>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</si>
  <si>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</si>
  <si>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</si>
  <si>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</si>
  <si>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</si>
  <si>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</si>
  <si>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</si>
  <si>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</si>
  <si>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</si>
  <si>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</si>
  <si>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</si>
  <si>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</si>
  <si>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</si>
  <si>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</si>
  <si>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</si>
  <si>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</si>
  <si>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</si>
  <si>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</si>
  <si>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</si>
  <si>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</si>
  <si>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</si>
  <si>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</si>
  <si>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</si>
  <si>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</si>
  <si>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</si>
  <si>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</si>
  <si>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</si>
  <si>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</si>
  <si>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</si>
  <si>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</si>
  <si>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</si>
  <si>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</si>
  <si>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</si>
  <si>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</si>
  <si>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</si>
  <si>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</si>
  <si>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</si>
  <si>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</si>
  <si>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</si>
  <si>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</si>
  <si>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</si>
  <si>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</si>
  <si>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</si>
  <si>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</si>
  <si>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</si>
  <si>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</si>
  <si>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</si>
  <si>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</si>
  <si>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</si>
  <si>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</si>
  <si>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</si>
  <si>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</si>
  <si>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</si>
  <si>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</si>
  <si>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</si>
  <si>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</si>
  <si>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</si>
  <si>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</si>
  <si>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</si>
  <si>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</si>
  <si>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</si>
  <si>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</si>
  <si>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</si>
  <si>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</si>
  <si>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</si>
  <si>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</si>
  <si>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</si>
  <si>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</si>
  <si>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</si>
  <si>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</si>
  <si>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</si>
  <si>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</si>
  <si>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</si>
  <si>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</si>
  <si>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</si>
  <si>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</si>
  <si>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</si>
  <si>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</si>
  <si>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</si>
  <si>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</si>
  <si>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</si>
  <si>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</si>
  <si>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</si>
  <si>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</si>
  <si>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</si>
  <si>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</si>
  <si>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</si>
  <si>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</si>
  <si>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</si>
  <si>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</si>
  <si>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</si>
  <si>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</si>
  <si>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</si>
  <si>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</si>
  <si>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</si>
  <si>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</si>
  <si>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</si>
  <si>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</si>
  <si>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</si>
  <si>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</si>
  <si>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</si>
  <si>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</si>
  <si>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</si>
  <si>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</si>
  <si>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</si>
  <si>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</si>
  <si>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</si>
  <si>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</si>
  <si>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</si>
  <si>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</si>
  <si>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</si>
  <si>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</si>
  <si>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</si>
  <si>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</si>
  <si>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</si>
  <si>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</si>
  <si>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</si>
  <si>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</si>
  <si>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</si>
  <si>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</si>
  <si>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</si>
  <si>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</si>
  <si>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</si>
  <si>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</si>
  <si>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</si>
  <si>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</si>
  <si>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</si>
  <si>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</si>
  <si>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</si>
  <si>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</si>
  <si>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</si>
  <si>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</si>
  <si>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</si>
  <si>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</si>
  <si>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</si>
  <si>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</si>
  <si>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</si>
  <si>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</si>
  <si>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</si>
  <si>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</si>
  <si>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</si>
  <si>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</si>
  <si>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</si>
  <si>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</si>
  <si>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</si>
  <si>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</si>
  <si>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</si>
  <si>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</si>
  <si>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</si>
  <si>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</si>
  <si>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</si>
  <si>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</si>
  <si>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</si>
  <si>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</si>
  <si>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</si>
  <si>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</si>
  <si>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</si>
  <si>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</si>
  <si>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</si>
  <si>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</si>
  <si>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</si>
  <si>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</si>
  <si>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</si>
  <si>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</si>
  <si>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</si>
  <si>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</si>
  <si>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</si>
  <si>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</si>
  <si>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</si>
  <si>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</si>
  <si>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</si>
  <si>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</si>
  <si>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</si>
  <si>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</si>
  <si>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</si>
  <si>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</si>
  <si>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</si>
  <si>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</si>
  <si>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</si>
  <si>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</si>
  <si>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</si>
  <si>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</si>
  <si>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</si>
  <si>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</si>
  <si>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</si>
  <si>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</si>
  <si>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</si>
  <si>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</si>
  <si>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</si>
  <si>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</si>
  <si>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</si>
  <si>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</si>
  <si>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</si>
  <si>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</si>
  <si>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</si>
  <si>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</si>
  <si>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</si>
  <si>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</si>
  <si>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</si>
  <si>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</si>
  <si>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</si>
  <si>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</si>
  <si>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</si>
  <si>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</si>
  <si>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</si>
  <si>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</si>
  <si>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</si>
  <si>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</si>
  <si>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</si>
  <si>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</si>
  <si>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</si>
  <si>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</si>
  <si>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</si>
  <si>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</si>
  <si>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</si>
  <si>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</si>
  <si>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</si>
  <si>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</si>
  <si>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</si>
  <si>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</si>
  <si>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</si>
  <si>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</si>
  <si>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</si>
  <si>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</si>
  <si>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</si>
  <si>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</si>
  <si>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</si>
  <si>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</si>
  <si>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</si>
  <si>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</si>
  <si>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</si>
  <si>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</si>
  <si>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</si>
  <si>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</si>
  <si>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</si>
  <si>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</si>
  <si>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</si>
  <si>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</si>
  <si>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</si>
  <si>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</si>
  <si>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</si>
  <si>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</si>
  <si>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</si>
  <si>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</si>
  <si>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</si>
  <si>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</si>
  <si>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</si>
  <si>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</si>
  <si>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</si>
  <si>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</si>
  <si>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</si>
  <si>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</si>
  <si>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</si>
  <si>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</si>
  <si>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</si>
  <si>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</si>
  <si>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</si>
  <si>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</si>
  <si>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</si>
  <si>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</si>
  <si>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</si>
  <si>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</si>
  <si>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</si>
  <si>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</si>
  <si>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</si>
  <si>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</si>
  <si>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</si>
  <si>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</si>
  <si>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</si>
  <si>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</si>
  <si>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</si>
  <si>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</si>
  <si>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</si>
  <si>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</si>
  <si>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</si>
  <si>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</si>
  <si>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</si>
  <si>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</si>
  <si>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</si>
  <si>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</si>
  <si>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</si>
  <si>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</si>
  <si>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</si>
  <si>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</si>
  <si>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</si>
  <si>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</si>
  <si>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</si>
  <si>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</si>
  <si>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</si>
  <si>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</si>
  <si>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</si>
  <si>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</si>
  <si>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</si>
  <si>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</si>
  <si>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</si>
  <si>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</si>
  <si>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</si>
  <si>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</si>
  <si>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</si>
  <si>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</si>
  <si>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</si>
  <si>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</si>
  <si>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</si>
  <si>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</si>
  <si>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</si>
  <si>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</si>
  <si>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</si>
  <si>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</si>
  <si>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</si>
  <si>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</si>
  <si>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</si>
  <si>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</si>
  <si>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</si>
  <si>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</si>
  <si>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</si>
  <si>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</si>
  <si>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</si>
  <si>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</si>
  <si>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</si>
  <si>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</si>
  <si>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</si>
  <si>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</si>
  <si>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</si>
  <si>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</si>
  <si>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</si>
  <si>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</si>
  <si>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</si>
  <si>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</si>
  <si>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</si>
  <si>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</si>
  <si>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</si>
  <si>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</si>
  <si>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</si>
  <si>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</si>
  <si>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</si>
  <si>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</si>
  <si>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</si>
  <si>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</si>
  <si>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</si>
  <si>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</si>
  <si>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</si>
  <si>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</si>
  <si>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</si>
  <si>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</si>
  <si>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</si>
  <si>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</si>
  <si>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</si>
  <si>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</si>
  <si>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</si>
  <si>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</si>
  <si>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</si>
  <si>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</si>
  <si>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</si>
  <si>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</si>
  <si>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</si>
  <si>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</si>
  <si>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</si>
  <si>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</si>
  <si>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</si>
  <si>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</si>
  <si>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</si>
  <si>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</si>
  <si>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</si>
  <si>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</si>
  <si>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</si>
  <si>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</si>
  <si>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</si>
  <si>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</si>
  <si>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</si>
  <si>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</si>
  <si>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</si>
  <si>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</si>
  <si>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</si>
  <si>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</si>
  <si>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</si>
  <si>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</si>
  <si>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</si>
  <si>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</si>
  <si>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</si>
  <si>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</si>
  <si>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</si>
  <si>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</si>
  <si>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</si>
  <si>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</si>
  <si>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</si>
  <si>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</si>
  <si>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</si>
  <si>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</si>
  <si>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</si>
  <si>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</si>
  <si>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</si>
  <si>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</si>
  <si>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</si>
  <si>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</si>
  <si>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</si>
  <si>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</si>
  <si>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</si>
  <si>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</si>
  <si>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</si>
  <si>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</si>
  <si>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</si>
  <si>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</si>
  <si>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</si>
  <si>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</si>
  <si>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</si>
  <si>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</si>
  <si>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</si>
  <si>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</si>
  <si>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</si>
  <si>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</si>
  <si>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</si>
  <si>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</si>
  <si>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</si>
  <si>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</si>
  <si>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</si>
  <si>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</si>
  <si>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</si>
  <si>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</si>
  <si>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</si>
  <si>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</si>
  <si>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</si>
  <si>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</si>
  <si>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</si>
  <si>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</si>
  <si>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</si>
  <si>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</si>
  <si>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</si>
  <si>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</si>
  <si>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</si>
  <si>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</si>
  <si>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</si>
  <si>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</si>
  <si>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</si>
  <si>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</si>
  <si>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</si>
  <si>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</si>
  <si>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</si>
  <si>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</si>
  <si>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</si>
  <si>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</si>
  <si>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</si>
  <si>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</si>
  <si>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</si>
  <si>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</si>
  <si>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</si>
  <si>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</si>
  <si>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</si>
  <si>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</si>
  <si>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</si>
  <si>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</si>
  <si>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</si>
  <si>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</si>
  <si>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</si>
  <si>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</si>
  <si>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</si>
  <si>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</si>
  <si>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</si>
  <si>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</si>
  <si>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</si>
  <si>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</si>
  <si>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</si>
  <si>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</si>
  <si>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</si>
  <si>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</si>
  <si>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</si>
  <si>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</si>
  <si>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</si>
  <si>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</si>
  <si>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</si>
  <si>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</si>
  <si>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</si>
  <si>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</si>
  <si>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</si>
  <si>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</si>
  <si>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</si>
  <si>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</si>
  <si>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</si>
  <si>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</si>
  <si>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</si>
  <si>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</si>
  <si>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</si>
  <si>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</si>
  <si>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</si>
  <si>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</si>
  <si>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</si>
  <si>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</si>
  <si>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</si>
  <si>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</si>
  <si>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</si>
  <si>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</si>
  <si>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</si>
  <si>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</si>
  <si>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</si>
  <si>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</si>
  <si>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</si>
  <si>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</si>
  <si>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</si>
  <si>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</si>
  <si>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</si>
  <si>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</si>
  <si>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</si>
  <si>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</si>
  <si>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</si>
  <si>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</si>
  <si>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</si>
  <si>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</si>
  <si>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</si>
  <si>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</si>
  <si>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</si>
  <si>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</si>
  <si>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</si>
  <si>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</si>
  <si>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</si>
  <si>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</si>
  <si>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</si>
  <si>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</si>
  <si>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</si>
  <si>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</si>
  <si>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</si>
  <si>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</si>
  <si>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</si>
  <si>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</si>
  <si>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</si>
  <si>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</si>
  <si>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</si>
  <si>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</si>
  <si>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</si>
  <si>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</si>
  <si>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</si>
  <si>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</si>
  <si>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</si>
  <si>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</si>
  <si>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</si>
  <si>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</si>
  <si>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</si>
  <si>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</si>
  <si>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</si>
  <si>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</si>
  <si>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</si>
  <si>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</si>
  <si>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</si>
  <si>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</si>
  <si>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</si>
  <si>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</si>
  <si>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</si>
  <si>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</si>
  <si>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</si>
  <si>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</si>
  <si>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</si>
  <si>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</si>
  <si>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</si>
  <si>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</si>
  <si>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</si>
  <si>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</si>
  <si>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</si>
  <si>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</si>
  <si>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</si>
  <si>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</si>
  <si>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</si>
  <si>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</si>
  <si>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</si>
  <si>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</si>
  <si>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</si>
  <si>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</si>
  <si>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</si>
  <si>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</si>
  <si>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</si>
  <si>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</si>
  <si>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</si>
  <si>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</si>
  <si>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</si>
  <si>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</si>
  <si>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</si>
  <si>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</si>
  <si>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</si>
  <si>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</si>
  <si>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</si>
  <si>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</si>
  <si>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</si>
  <si>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</si>
  <si>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</si>
  <si>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</si>
  <si>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</si>
  <si>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</si>
  <si>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</si>
  <si>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</si>
  <si>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</si>
  <si>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</si>
  <si>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</si>
  <si>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</si>
  <si>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</si>
  <si>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</si>
  <si>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</si>
  <si>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</si>
  <si>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</si>
  <si>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</si>
  <si>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</si>
  <si>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</si>
  <si>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</si>
  <si>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</si>
  <si>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</si>
  <si>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</si>
  <si>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</si>
  <si>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</si>
  <si>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</si>
  <si>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</si>
  <si>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</si>
  <si>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</si>
  <si>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</si>
  <si>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</si>
  <si>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</si>
  <si>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</si>
  <si>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</si>
  <si>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</si>
  <si>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</si>
  <si>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</si>
  <si>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</si>
  <si>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</si>
  <si>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</si>
  <si>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</si>
  <si>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</si>
  <si>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</si>
  <si>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</si>
  <si>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</si>
  <si>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</si>
  <si>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</si>
  <si>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</si>
  <si>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</si>
  <si>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</si>
  <si>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</si>
  <si>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</si>
  <si>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</si>
  <si>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</si>
  <si>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</si>
  <si>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</si>
  <si>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</si>
  <si>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</si>
  <si>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</si>
  <si>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</si>
  <si>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</si>
  <si>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</si>
  <si>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</si>
  <si>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</si>
  <si>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</si>
  <si>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</si>
  <si>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</si>
  <si>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</si>
  <si>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</si>
  <si>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</si>
  <si>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</si>
  <si>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</si>
  <si>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</si>
  <si>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</si>
  <si>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</si>
  <si>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</si>
  <si>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</si>
  <si>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</si>
  <si>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</si>
  <si>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</si>
  <si>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</si>
  <si>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</si>
  <si>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</si>
  <si>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</si>
  <si>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</si>
  <si>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</si>
  <si>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</si>
  <si>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</si>
  <si>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</si>
  <si>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</si>
  <si>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</si>
  <si>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</si>
  <si>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</si>
  <si>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</si>
  <si>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</si>
  <si>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</si>
  <si>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</si>
  <si>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</si>
  <si>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</si>
  <si>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</si>
  <si>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</si>
  <si>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</si>
  <si>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</si>
  <si>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</si>
  <si>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</si>
  <si>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</si>
  <si>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</si>
  <si>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</si>
  <si>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</si>
  <si>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</si>
  <si>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</si>
  <si>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</si>
  <si>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</si>
  <si>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</si>
  <si>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</si>
  <si>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</si>
  <si>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</si>
  <si>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</si>
  <si>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</si>
  <si>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</si>
  <si>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</si>
  <si>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</si>
  <si>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</si>
  <si>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</si>
  <si>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</si>
  <si>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</si>
  <si>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</si>
  <si>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</si>
  <si>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</si>
  <si>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</si>
  <si>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</si>
  <si>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</si>
  <si>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</si>
  <si>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</si>
  <si>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</si>
  <si>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</si>
  <si>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</si>
  <si>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</si>
  <si>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</si>
  <si>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</si>
  <si>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</si>
  <si>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</si>
  <si>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</si>
  <si>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</si>
  <si>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</si>
  <si>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</si>
  <si>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</si>
  <si>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</si>
  <si>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</si>
  <si>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</si>
  <si>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</si>
  <si>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</si>
  <si>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</si>
  <si>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</si>
  <si>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</si>
  <si>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</si>
  <si>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</si>
  <si>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</si>
  <si>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</si>
  <si>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</si>
  <si>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</si>
  <si>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</si>
  <si>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</si>
  <si>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</si>
  <si>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</si>
  <si>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</si>
  <si>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</si>
  <si>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</si>
  <si>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</si>
  <si>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</si>
  <si>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</si>
  <si>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</si>
  <si>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</si>
  <si>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</si>
  <si>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</si>
  <si>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</si>
  <si>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</si>
  <si>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</si>
  <si>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</si>
  <si>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</si>
  <si>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</si>
  <si>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</si>
  <si>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</si>
  <si>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</si>
  <si>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</si>
  <si>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</si>
  <si>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</si>
  <si>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</si>
  <si>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</si>
  <si>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</si>
  <si>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</si>
  <si>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</si>
  <si>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</si>
  <si>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</si>
  <si>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</si>
  <si>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</si>
  <si>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</si>
  <si>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</si>
  <si>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</si>
  <si>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</si>
  <si>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</si>
  <si>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</si>
  <si>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</si>
  <si>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</si>
  <si>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</si>
  <si>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</si>
  <si>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</si>
  <si>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</si>
  <si>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</si>
  <si>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</si>
  <si>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</si>
  <si>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</si>
  <si>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</si>
  <si>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</si>
  <si>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</si>
  <si>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</si>
  <si>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</si>
  <si>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</si>
  <si>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</si>
  <si>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</si>
  <si>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</si>
  <si>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</si>
  <si>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</si>
  <si>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</si>
  <si>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</si>
  <si>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</si>
  <si>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</si>
  <si>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</si>
  <si>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</si>
  <si>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</si>
  <si>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</si>
  <si>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</si>
  <si>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</si>
  <si>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</si>
  <si>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</si>
  <si>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</si>
  <si>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</si>
  <si>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</si>
  <si>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</si>
  <si>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</si>
  <si>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</si>
  <si>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</si>
  <si>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</si>
  <si>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</si>
  <si>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</si>
  <si>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</si>
  <si>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</si>
  <si>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</si>
  <si>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</si>
  <si>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</si>
  <si>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</si>
  <si>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</si>
  <si>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</si>
  <si>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</si>
  <si>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</si>
  <si>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</si>
  <si>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</si>
  <si>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</si>
  <si>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</si>
  <si>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</si>
  <si>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</si>
  <si>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</si>
  <si>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</si>
  <si>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</si>
  <si>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</si>
  <si>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</si>
  <si>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</si>
  <si>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</si>
  <si>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</si>
  <si>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</si>
  <si>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</si>
  <si>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</si>
  <si>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</si>
  <si>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</si>
  <si>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</si>
  <si>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</si>
  <si>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</si>
  <si>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</si>
  <si>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</si>
  <si>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</si>
  <si>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</si>
  <si>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</si>
  <si>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</si>
  <si>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</si>
  <si>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</si>
  <si>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</si>
  <si>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</si>
  <si>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</si>
  <si>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</si>
  <si>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</si>
  <si>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</si>
  <si>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</si>
  <si>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</si>
  <si>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</si>
  <si>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</si>
  <si>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</si>
  <si>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</si>
  <si>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</si>
  <si>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</si>
  <si>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</si>
  <si>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</si>
  <si>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</si>
  <si>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</si>
  <si>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</si>
  <si>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</si>
  <si>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</si>
  <si>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</si>
  <si>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</si>
  <si>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</si>
  <si>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</si>
  <si>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</si>
  <si>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</si>
  <si>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</si>
  <si>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</si>
  <si>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</si>
  <si>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</si>
  <si>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</si>
  <si>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</si>
  <si>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</si>
  <si>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</si>
  <si>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</si>
  <si>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</si>
  <si>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</si>
  <si>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</si>
  <si>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</si>
  <si>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</si>
  <si>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</si>
  <si>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</si>
  <si>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</si>
  <si>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</si>
  <si>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</si>
  <si>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</si>
  <si>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</si>
  <si>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</si>
  <si>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</si>
  <si>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</si>
  <si>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</si>
  <si>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</si>
  <si>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</si>
  <si>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</si>
  <si>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</si>
  <si>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</si>
  <si>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</si>
  <si>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</si>
  <si>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</si>
  <si>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</si>
  <si>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</si>
  <si>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</si>
  <si>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</si>
  <si>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</si>
  <si>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</si>
  <si>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</si>
  <si>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</si>
  <si>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</si>
  <si>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</si>
  <si>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</si>
  <si>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</si>
  <si>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</si>
  <si>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</si>
  <si>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</si>
  <si>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</si>
  <si>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</si>
  <si>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</si>
  <si>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</si>
  <si>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</si>
  <si>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</si>
  <si>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</si>
  <si>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</si>
  <si>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</si>
  <si>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</si>
  <si>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</si>
  <si>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</si>
  <si>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</si>
  <si>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</si>
  <si>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</si>
  <si>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</si>
  <si>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</si>
  <si>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</si>
  <si>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</si>
  <si>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</si>
  <si>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</si>
  <si>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</si>
  <si>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</si>
  <si>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</si>
  <si>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</si>
  <si>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</si>
  <si>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</si>
  <si>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</si>
  <si>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</si>
  <si>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</si>
  <si>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</si>
  <si>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</si>
  <si>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</si>
  <si>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</si>
  <si>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</si>
  <si>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</si>
  <si>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</si>
  <si>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</si>
  <si>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</si>
  <si>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</si>
  <si>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</si>
  <si>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</si>
  <si>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</si>
  <si>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</si>
  <si>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</si>
  <si>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</si>
  <si>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</si>
  <si>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</si>
  <si>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</si>
  <si>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</si>
  <si>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</si>
  <si>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</si>
  <si>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</si>
  <si>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</si>
  <si>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</si>
  <si>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</si>
  <si>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</si>
  <si>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</si>
  <si>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</si>
  <si>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</si>
  <si>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</si>
  <si>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</si>
  <si>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</si>
  <si>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</si>
  <si>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</si>
  <si>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</si>
  <si>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</si>
  <si>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</si>
  <si>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</si>
  <si>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</si>
  <si>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</si>
  <si>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</si>
  <si>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</si>
  <si>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</si>
  <si>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</si>
  <si>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</si>
  <si>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</si>
  <si>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</si>
  <si>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</si>
  <si>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</si>
  <si>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</si>
  <si>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</si>
  <si>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</si>
  <si>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</si>
  <si>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</si>
  <si>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</si>
  <si>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</si>
  <si>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</si>
  <si>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</si>
  <si>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</si>
  <si>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</si>
  <si>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</si>
  <si>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</si>
  <si>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</si>
  <si>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</si>
  <si>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</si>
  <si>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</si>
  <si>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</si>
  <si>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</si>
  <si>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</si>
  <si>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</si>
  <si>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</si>
  <si>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</si>
  <si>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</si>
  <si>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</si>
  <si>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</si>
  <si>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</si>
  <si>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</si>
  <si>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</si>
  <si>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</si>
  <si>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</si>
  <si>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</si>
  <si>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</si>
  <si>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</si>
  <si>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</si>
  <si>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</si>
  <si>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</si>
  <si>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</si>
  <si>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</si>
  <si>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</si>
  <si>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</si>
  <si>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</si>
  <si>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</si>
  <si>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</si>
  <si>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</si>
  <si>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</si>
  <si>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</si>
  <si>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</si>
  <si>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</si>
  <si>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</si>
  <si>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</si>
  <si>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</si>
  <si>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</si>
  <si>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</si>
  <si>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</si>
  <si>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</si>
  <si>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</si>
  <si>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</si>
  <si>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</si>
  <si>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</si>
  <si>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</si>
  <si>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</si>
  <si>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</si>
  <si>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</si>
  <si>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</si>
  <si>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</si>
  <si>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</si>
  <si>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</si>
  <si>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</si>
  <si>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</si>
  <si>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</si>
  <si>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</si>
  <si>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</si>
  <si>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</si>
  <si>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</si>
  <si>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</si>
  <si>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</si>
  <si>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</si>
  <si>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</si>
  <si>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</si>
  <si>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</si>
  <si>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</si>
  <si>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</si>
  <si>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</si>
  <si>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</si>
  <si>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</si>
  <si>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</si>
  <si>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</si>
  <si>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</si>
  <si>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</si>
  <si>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</si>
  <si>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</si>
  <si>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</si>
  <si>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</si>
  <si>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</si>
  <si>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</si>
  <si>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</si>
  <si>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</si>
  <si>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</si>
  <si>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</si>
  <si>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</si>
  <si>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</si>
  <si>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</si>
  <si>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</si>
  <si>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</si>
  <si>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</si>
  <si>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</si>
  <si>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</si>
  <si>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</si>
  <si>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</si>
  <si>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</si>
  <si>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</si>
  <si>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</si>
  <si>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</si>
  <si>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</si>
  <si>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</si>
  <si>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</si>
  <si>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</si>
  <si>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</si>
  <si>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</si>
  <si>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</si>
  <si>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</si>
  <si>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</si>
  <si>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</si>
  <si>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</si>
  <si>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</si>
  <si>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</si>
  <si>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</si>
  <si>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</si>
  <si>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</si>
  <si>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</si>
  <si>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</si>
  <si>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</si>
  <si>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</si>
  <si>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</si>
  <si>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</si>
  <si>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</si>
  <si>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</si>
  <si>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</si>
  <si>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</si>
  <si>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</si>
  <si>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</si>
  <si>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</si>
  <si>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</si>
  <si>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</si>
  <si>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</si>
  <si>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</si>
  <si>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</si>
  <si>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</si>
  <si>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</si>
  <si>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</si>
  <si>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</si>
  <si>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</si>
  <si>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</si>
  <si>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</si>
  <si>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</si>
  <si>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</si>
  <si>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</si>
  <si>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</si>
  <si>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</si>
  <si>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</si>
  <si>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</si>
  <si>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</si>
  <si>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</si>
  <si>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</si>
  <si>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</si>
  <si>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</si>
  <si>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</si>
  <si>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</si>
  <si>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</si>
  <si>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</si>
  <si>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</si>
  <si>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</si>
  <si>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</si>
  <si>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</si>
  <si>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</si>
  <si>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</si>
  <si>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</si>
  <si>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</si>
  <si>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</si>
  <si>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</si>
  <si>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</si>
  <si>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</si>
  <si>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</si>
  <si>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</si>
  <si>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</si>
  <si>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</si>
  <si>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</si>
  <si>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</si>
  <si>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</si>
  <si>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</si>
  <si>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</si>
  <si>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</si>
  <si>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</si>
  <si>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</si>
  <si>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</si>
  <si>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</si>
  <si>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</si>
  <si>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</si>
  <si>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</si>
  <si>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</si>
  <si>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</si>
  <si>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</si>
  <si>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</si>
  <si>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</si>
  <si>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</si>
  <si>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</si>
  <si>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</si>
  <si>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</si>
  <si>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</si>
  <si>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</si>
  <si>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</si>
  <si>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</si>
  <si>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</si>
  <si>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</si>
  <si>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</si>
  <si>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</si>
  <si>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</si>
  <si>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</si>
  <si>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</si>
  <si>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</si>
  <si>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</si>
  <si>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</si>
  <si>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</si>
  <si>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</si>
  <si>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</si>
  <si>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</si>
  <si>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</si>
  <si>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</si>
  <si>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</si>
  <si>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</si>
  <si>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</si>
  <si>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</si>
  <si>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</si>
  <si>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</si>
  <si>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</si>
  <si>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</si>
  <si>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</si>
  <si>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</si>
  <si>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</si>
  <si>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</si>
  <si>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</si>
  <si>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</si>
  <si>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</si>
  <si>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</si>
  <si>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</si>
  <si>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</si>
  <si>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</si>
  <si>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</si>
  <si>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</si>
  <si>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</si>
  <si>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</si>
  <si>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</si>
  <si>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</si>
  <si>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</si>
  <si>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</si>
  <si>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</si>
  <si>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</si>
  <si>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</si>
  <si>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</si>
  <si>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</si>
  <si>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</si>
  <si>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</si>
  <si>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</si>
  <si>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</si>
  <si>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</si>
  <si>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</si>
  <si>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</si>
  <si>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</si>
  <si>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</si>
  <si>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</si>
  <si>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</si>
  <si>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</si>
  <si>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</si>
  <si>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</si>
  <si>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</si>
  <si>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</si>
  <si>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</si>
  <si>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</si>
  <si>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</si>
  <si>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</si>
  <si>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</si>
  <si>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</si>
  <si>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</si>
  <si>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</si>
  <si>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</si>
  <si>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</si>
  <si>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</si>
  <si>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</si>
  <si>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</si>
  <si>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</si>
  <si>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</si>
  <si>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</si>
  <si>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</si>
  <si>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</si>
  <si>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</si>
  <si>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</si>
  <si>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</si>
  <si>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</si>
  <si>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</si>
  <si>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</si>
  <si>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</si>
  <si>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</si>
  <si>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</si>
  <si>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</si>
  <si>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</si>
  <si>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</si>
  <si>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</si>
  <si>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</si>
  <si>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</si>
  <si>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</si>
  <si>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</si>
  <si>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</si>
  <si>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</si>
  <si>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</si>
  <si>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</si>
  <si>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</si>
  <si>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</si>
  <si>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</si>
  <si>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</si>
  <si>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</si>
  <si>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</si>
  <si>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</si>
  <si>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</si>
  <si>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</si>
  <si>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</si>
  <si>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</si>
  <si>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</si>
  <si>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</si>
  <si>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</si>
  <si>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</si>
  <si>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</si>
  <si>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</si>
  <si>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</si>
  <si>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</si>
  <si>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</si>
  <si>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</si>
  <si>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</si>
  <si>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</si>
  <si>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</si>
  <si>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</si>
  <si>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</si>
  <si>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</si>
  <si>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</si>
  <si>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</si>
  <si>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</si>
  <si>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</si>
  <si>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</si>
  <si>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</si>
  <si>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</si>
  <si>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</si>
  <si>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</si>
  <si>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</si>
  <si>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</si>
  <si>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</si>
  <si>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</si>
  <si>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</si>
  <si>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</si>
  <si>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</si>
  <si>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</si>
  <si>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</si>
  <si>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</si>
  <si>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</si>
  <si>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</si>
  <si>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</si>
  <si>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</si>
  <si>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</si>
  <si>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</si>
  <si>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</si>
  <si>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</si>
  <si>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</si>
  <si>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</si>
  <si>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</si>
  <si>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</si>
  <si>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</si>
  <si>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</si>
  <si>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</si>
  <si>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</si>
  <si>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</si>
  <si>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</si>
  <si>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</si>
  <si>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</si>
  <si>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</si>
  <si>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</si>
  <si>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</si>
  <si>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</si>
  <si>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</si>
  <si>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</si>
  <si>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</si>
  <si>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</si>
  <si>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</si>
  <si>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</si>
  <si>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</si>
  <si>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</si>
  <si>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</si>
  <si>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</si>
  <si>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</si>
  <si>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</si>
  <si>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</si>
  <si>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</si>
  <si>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</si>
  <si>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</si>
  <si>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</si>
  <si>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</si>
  <si>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</si>
  <si>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</si>
  <si>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</si>
  <si>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</si>
  <si>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</si>
  <si>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</si>
  <si>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</si>
  <si>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</si>
  <si>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</si>
  <si>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</si>
  <si>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</si>
  <si>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</si>
  <si>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</si>
  <si>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</si>
  <si>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</si>
  <si>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</si>
  <si>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</si>
  <si>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</si>
  <si>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</si>
  <si>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</si>
  <si>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</si>
  <si>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</si>
  <si>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</si>
  <si>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</si>
  <si>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</si>
  <si>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</si>
  <si>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</si>
  <si>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</si>
  <si>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</si>
  <si>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</si>
  <si>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</si>
  <si>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</si>
  <si>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</si>
  <si>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</si>
  <si>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</si>
  <si>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</si>
  <si>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</si>
  <si>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</si>
  <si>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</si>
  <si>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</si>
  <si>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</si>
  <si>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</si>
  <si>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</si>
  <si>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</si>
  <si>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</si>
  <si>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</si>
  <si>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</si>
  <si>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</si>
  <si>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</si>
  <si>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</si>
  <si>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</si>
  <si>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</si>
  <si>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</si>
  <si>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</si>
  <si>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</si>
  <si>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</si>
  <si>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</si>
  <si>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</si>
  <si>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</si>
  <si>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</si>
  <si>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</si>
  <si>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</si>
  <si>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</si>
  <si>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</si>
  <si>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</si>
  <si>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</si>
  <si>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</si>
  <si>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</si>
  <si>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</si>
  <si>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</si>
  <si>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</si>
  <si>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</si>
  <si>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</si>
  <si>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</si>
  <si>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</si>
  <si>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</si>
  <si>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</si>
  <si>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</si>
  <si>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</si>
  <si>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</si>
  <si>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</si>
  <si>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</si>
  <si>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</si>
  <si>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</si>
  <si>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</si>
  <si>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</si>
  <si>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</si>
  <si>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</si>
  <si>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</si>
  <si>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</si>
  <si>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</si>
  <si>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</si>
  <si>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</si>
  <si>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</si>
  <si>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</si>
  <si>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</si>
  <si>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</si>
  <si>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</si>
  <si>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</si>
  <si>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</si>
  <si>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</si>
  <si>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</si>
  <si>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</si>
  <si>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</si>
  <si>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</si>
  <si>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</si>
  <si>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</si>
  <si>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</si>
  <si>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</si>
  <si>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</si>
  <si>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</si>
  <si>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</si>
  <si>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</si>
  <si>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</si>
  <si>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</si>
  <si>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</si>
  <si>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</si>
  <si>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</si>
  <si>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</si>
  <si>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</si>
  <si>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</si>
  <si>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</si>
  <si>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</si>
  <si>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</si>
  <si>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</si>
  <si>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</si>
  <si>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</si>
  <si>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</si>
  <si>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</si>
  <si>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</si>
  <si>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</si>
  <si>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</si>
  <si>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</si>
  <si>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</si>
  <si>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</si>
  <si>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</si>
  <si>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</si>
  <si>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</si>
  <si>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</si>
  <si>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</si>
  <si>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</si>
  <si>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</si>
  <si>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</si>
  <si>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</si>
  <si>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</si>
  <si>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</si>
  <si>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</si>
  <si>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</si>
  <si>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</si>
  <si>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</si>
  <si>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</si>
  <si>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</si>
  <si>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</si>
  <si>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</si>
  <si>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</si>
  <si>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</si>
  <si>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</si>
  <si>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</si>
  <si>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</si>
  <si>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</si>
  <si>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</si>
  <si>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</si>
  <si>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</si>
  <si>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</si>
  <si>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</si>
  <si>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</si>
  <si>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</si>
  <si>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</si>
  <si>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</si>
  <si>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</si>
  <si>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</si>
  <si>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</si>
  <si>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</si>
  <si>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</si>
  <si>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</si>
  <si>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</si>
  <si>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</si>
  <si>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</si>
  <si>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</si>
  <si>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</si>
  <si>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</si>
  <si>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</si>
  <si>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</si>
  <si>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</si>
  <si>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</si>
  <si>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</si>
  <si>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</si>
  <si>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</si>
  <si>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</si>
  <si>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</si>
  <si>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</si>
  <si>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</si>
  <si>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</si>
  <si>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</si>
  <si>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</si>
  <si>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</si>
  <si>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</si>
  <si>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</si>
  <si>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</si>
  <si>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</si>
  <si>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</si>
  <si>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</si>
  <si>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</si>
  <si>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</si>
  <si>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</si>
  <si>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</si>
  <si>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</si>
  <si>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</si>
  <si>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</si>
  <si>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</si>
  <si>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</si>
  <si>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</si>
  <si>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</si>
  <si>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</si>
  <si>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</si>
  <si>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</si>
  <si>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</si>
  <si>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</si>
  <si>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</si>
  <si>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</si>
  <si>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</si>
  <si>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</si>
  <si>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</si>
  <si>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</si>
  <si>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</si>
  <si>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</si>
  <si>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</si>
  <si>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</si>
  <si>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</si>
  <si>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</si>
  <si>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</si>
  <si>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</si>
  <si>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</si>
  <si>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</si>
  <si>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</si>
  <si>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</si>
  <si>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</si>
  <si>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</si>
  <si>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</si>
  <si>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</si>
  <si>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</si>
  <si>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</si>
  <si>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</si>
  <si>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</si>
  <si>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</si>
  <si>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</si>
  <si>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</si>
  <si>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</si>
  <si>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</si>
  <si>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</si>
  <si>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</si>
  <si>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</si>
  <si>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</si>
  <si>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</si>
  <si>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</si>
  <si>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</si>
  <si>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</si>
  <si>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</si>
  <si>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</si>
  <si>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</si>
  <si>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</si>
  <si>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</si>
  <si>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</si>
  <si>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</si>
  <si>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</si>
  <si>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</si>
  <si>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</si>
  <si>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</si>
  <si>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</si>
  <si>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</si>
  <si>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</si>
  <si>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</si>
  <si>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</si>
  <si>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</si>
  <si>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</si>
  <si>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</si>
  <si>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</si>
  <si>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</si>
  <si>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</si>
  <si>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</si>
  <si>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</si>
  <si>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</si>
  <si>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</si>
  <si>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</si>
  <si>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</si>
  <si>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</si>
  <si>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</si>
  <si>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</si>
  <si>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</si>
  <si>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</si>
  <si>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</si>
  <si>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</si>
  <si>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</si>
  <si>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</si>
  <si>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</si>
  <si>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</si>
  <si>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</si>
  <si>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</si>
  <si>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</si>
  <si>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</si>
  <si>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</si>
  <si>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</si>
  <si>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</si>
  <si>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</si>
  <si>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</si>
  <si>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</si>
  <si>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</si>
  <si>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</si>
  <si>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</si>
  <si>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</si>
  <si>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</si>
  <si>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</si>
  <si>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</si>
  <si>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</si>
  <si>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</si>
  <si>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</si>
  <si>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</si>
  <si>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</si>
  <si>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</si>
  <si>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</si>
  <si>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</si>
  <si>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</si>
  <si>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</si>
  <si>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</si>
  <si>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</si>
  <si>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</si>
  <si>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</si>
  <si>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</si>
  <si>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</si>
  <si>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</si>
  <si>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</si>
  <si>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</si>
  <si>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</si>
  <si>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</si>
  <si>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</si>
  <si>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</si>
  <si>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</si>
  <si>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</si>
  <si>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</si>
  <si>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</si>
  <si>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</si>
  <si>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</si>
  <si>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</si>
  <si>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</si>
  <si>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</si>
  <si>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</si>
  <si>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</si>
  <si>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</si>
  <si>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</si>
  <si>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</si>
  <si>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</si>
  <si>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</si>
  <si>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</si>
  <si>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</si>
  <si>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</si>
  <si>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</si>
  <si>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</si>
  <si>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</si>
  <si>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</si>
  <si>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</si>
  <si>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</si>
  <si>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</si>
  <si>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</si>
  <si>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</si>
  <si>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</si>
  <si>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</si>
  <si>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</si>
  <si>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</si>
  <si>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</si>
  <si>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</si>
  <si>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</si>
  <si>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</si>
  <si>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</si>
  <si>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</si>
  <si>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</si>
  <si>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</si>
  <si>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</si>
  <si>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</si>
  <si>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</si>
  <si>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</si>
  <si>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</si>
  <si>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</si>
  <si>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</si>
  <si>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</si>
  <si>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</si>
  <si>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</si>
  <si>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</si>
  <si>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</si>
  <si>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</si>
  <si>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</si>
  <si>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</si>
  <si>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</si>
  <si>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</si>
  <si>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</si>
  <si>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</si>
  <si>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</si>
  <si>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</si>
  <si>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</si>
  <si>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</si>
  <si>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</si>
  <si>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</si>
  <si>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</si>
  <si>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</si>
  <si>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</si>
  <si>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</si>
  <si>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</si>
  <si>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</si>
  <si>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</si>
  <si>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</si>
  <si>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</si>
  <si>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</si>
  <si>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</si>
  <si>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</si>
  <si>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</si>
  <si>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</si>
  <si>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</si>
  <si>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</si>
  <si>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</si>
  <si>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</si>
  <si>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</si>
  <si>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</si>
  <si>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</si>
  <si>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</si>
  <si>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</si>
  <si>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</si>
  <si>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</si>
  <si>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</si>
  <si>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</si>
  <si>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</si>
  <si>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</si>
  <si>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</si>
  <si>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</si>
  <si>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</si>
  <si>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</si>
  <si>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</si>
  <si>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</si>
  <si>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</si>
  <si>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</si>
  <si>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</si>
  <si>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</si>
  <si>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</si>
  <si>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</si>
  <si>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</si>
  <si>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</si>
  <si>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</si>
  <si>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</si>
  <si>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</si>
  <si>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</si>
  <si>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</si>
  <si>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</si>
  <si>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</si>
  <si>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</si>
  <si>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</si>
  <si>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</si>
  <si>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</si>
  <si>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</si>
  <si>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</si>
  <si>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</si>
  <si>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</si>
  <si>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</si>
  <si>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</si>
  <si>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</si>
  <si>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</si>
  <si>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</si>
  <si>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</si>
  <si>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</si>
  <si>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</si>
  <si>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</si>
  <si>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</si>
  <si>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</si>
  <si>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</si>
  <si>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</si>
  <si>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</si>
  <si>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</si>
  <si>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</si>
  <si>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</si>
  <si>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</si>
  <si>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</si>
  <si>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</si>
  <si>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</si>
  <si>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</si>
  <si>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</si>
  <si>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</si>
  <si>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</si>
  <si>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</si>
  <si>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</si>
  <si>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</si>
  <si>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</si>
  <si>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</si>
  <si>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</si>
  <si>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</si>
  <si>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</si>
  <si>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</si>
  <si>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</si>
  <si>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</si>
  <si>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</si>
  <si>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</si>
  <si>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</si>
  <si>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</si>
  <si>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</si>
  <si>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</si>
  <si>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</si>
  <si>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</si>
  <si>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</si>
  <si>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</si>
  <si>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</si>
  <si>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</si>
  <si>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</si>
  <si>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</si>
  <si>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</si>
  <si>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</si>
  <si>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</si>
  <si>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</si>
  <si>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</si>
  <si>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</si>
  <si>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</si>
  <si>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</si>
  <si>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</si>
  <si>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</si>
  <si>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</si>
  <si>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</si>
  <si>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</si>
  <si>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</si>
  <si>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</si>
  <si>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</si>
  <si>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</si>
  <si>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</si>
  <si>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</si>
  <si>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</si>
  <si>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</si>
  <si>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</si>
  <si>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</si>
  <si>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</si>
  <si>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</si>
  <si>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</si>
  <si>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</si>
  <si>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</si>
  <si>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</si>
  <si>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</si>
  <si>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</si>
  <si>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</si>
  <si>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</si>
  <si>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</si>
  <si>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</si>
  <si>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</si>
  <si>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</si>
  <si>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</si>
  <si>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</si>
  <si>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</si>
  <si>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</si>
  <si>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</si>
  <si>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</si>
  <si>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</si>
  <si>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</si>
  <si>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</si>
  <si>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</si>
  <si>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</si>
  <si>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</si>
  <si>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</si>
  <si>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</si>
  <si>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</si>
  <si>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</si>
  <si>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</si>
  <si>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</si>
  <si>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</si>
  <si>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</si>
  <si>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</si>
  <si>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</si>
  <si>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</si>
  <si>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</si>
  <si>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</si>
  <si>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</si>
  <si>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</si>
  <si>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</si>
  <si>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</si>
  <si>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</si>
  <si>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</si>
  <si>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</si>
  <si>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</si>
  <si>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</si>
  <si>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</si>
  <si>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</si>
  <si>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</si>
  <si>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</si>
  <si>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</si>
  <si>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</si>
  <si>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</si>
  <si>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</si>
  <si>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</si>
  <si>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</si>
  <si>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</si>
  <si>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</si>
  <si>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</si>
  <si>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</si>
  <si>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</si>
  <si>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</si>
  <si>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</si>
  <si>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</si>
  <si>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</si>
  <si>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</si>
  <si>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</si>
  <si>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</si>
  <si>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</si>
  <si>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</si>
  <si>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</si>
  <si>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</si>
  <si>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</si>
  <si>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</si>
  <si>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</si>
  <si>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</si>
  <si>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</si>
  <si>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</si>
  <si>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</si>
  <si>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</si>
  <si>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</si>
  <si>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</si>
  <si>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</si>
  <si>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</si>
  <si>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</si>
  <si>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</si>
  <si>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</si>
  <si>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</si>
  <si>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</si>
  <si>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</si>
  <si>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</si>
  <si>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</si>
  <si>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</si>
  <si>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</si>
  <si>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</si>
  <si>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</si>
  <si>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</si>
  <si>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</si>
  <si>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</si>
  <si>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</si>
  <si>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</si>
  <si>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</si>
  <si>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</si>
  <si>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</si>
  <si>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</si>
  <si>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</si>
  <si>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</si>
  <si>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</si>
  <si>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</si>
  <si>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</si>
  <si>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</si>
  <si>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</si>
  <si>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</si>
  <si>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</si>
  <si>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</si>
  <si>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</si>
  <si>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</si>
  <si>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</si>
  <si>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</si>
  <si>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</si>
  <si>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</si>
  <si>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</si>
  <si>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</si>
  <si>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</si>
  <si>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</si>
  <si>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</si>
  <si>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</si>
  <si>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</si>
  <si>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</si>
  <si>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</si>
  <si>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</si>
  <si>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</si>
  <si>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</si>
  <si>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</si>
  <si>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</si>
  <si>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</si>
  <si>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</si>
  <si>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</si>
  <si>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</si>
  <si>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</si>
  <si>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</si>
  <si>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</si>
  <si>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</si>
  <si>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</si>
  <si>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</si>
  <si>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</si>
  <si>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</si>
  <si>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</si>
  <si>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</si>
  <si>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</si>
  <si>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</si>
  <si>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</si>
  <si>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</si>
  <si>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</si>
  <si>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</si>
  <si>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</si>
  <si>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</si>
  <si>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</si>
  <si>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</si>
  <si>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</si>
  <si>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</si>
  <si>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</si>
  <si>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</si>
  <si>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</si>
  <si>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</si>
  <si>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</si>
  <si>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</si>
  <si>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</si>
  <si>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</si>
  <si>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</si>
  <si>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</si>
  <si>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</si>
  <si>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</si>
  <si>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</si>
  <si>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</si>
  <si>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</si>
  <si>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</si>
  <si>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</si>
  <si>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</si>
  <si>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</si>
  <si>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</si>
  <si>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</si>
  <si>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</si>
  <si>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</si>
  <si>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</si>
  <si>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</si>
  <si>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</si>
  <si>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</si>
  <si>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</si>
  <si>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</si>
  <si>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</si>
  <si>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</si>
  <si>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</si>
  <si>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</si>
  <si>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</si>
  <si>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</si>
  <si>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</si>
  <si>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</si>
  <si>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</si>
  <si>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</si>
  <si>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</si>
  <si>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</si>
  <si>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</si>
  <si>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</si>
  <si>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</si>
  <si>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</si>
  <si>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</si>
  <si>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</si>
  <si>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</si>
  <si>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</si>
  <si>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</si>
  <si>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</si>
  <si>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</si>
  <si>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</si>
  <si>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</si>
  <si>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</si>
  <si>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</si>
  <si>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</si>
  <si>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</si>
  <si>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</si>
  <si>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</si>
  <si>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</si>
  <si>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</si>
  <si>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</si>
  <si>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</si>
  <si>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</si>
  <si>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</si>
  <si>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</si>
  <si>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</si>
  <si>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</si>
  <si>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</si>
  <si>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</si>
  <si>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</si>
  <si>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</si>
  <si>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</si>
  <si>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</si>
  <si>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</si>
  <si>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</si>
  <si>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</si>
  <si>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</si>
  <si>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</si>
  <si>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</si>
  <si>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</si>
  <si>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</si>
  <si>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</si>
  <si>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</si>
  <si>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</si>
  <si>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</si>
  <si>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</si>
  <si>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</si>
  <si>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</si>
  <si>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</si>
  <si>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</si>
  <si>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</si>
  <si>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</si>
  <si>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</si>
  <si>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</si>
  <si>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</si>
  <si>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</si>
  <si>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</si>
  <si>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</si>
  <si>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</si>
  <si>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</si>
  <si>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</si>
  <si>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</si>
  <si>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</si>
  <si>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</si>
  <si>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</si>
  <si>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</si>
  <si>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</si>
  <si>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</si>
  <si>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</si>
  <si>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</si>
  <si>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</si>
  <si>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</si>
  <si>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</si>
  <si>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</si>
  <si>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</si>
  <si>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</si>
  <si>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</si>
  <si>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</si>
  <si>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</si>
  <si>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</si>
  <si>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</si>
  <si>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</si>
  <si>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</si>
  <si>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</si>
  <si>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</si>
  <si>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</si>
  <si>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</si>
  <si>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</si>
  <si>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</si>
  <si>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</si>
  <si>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</si>
  <si>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</si>
  <si>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</si>
  <si>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</si>
  <si>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</si>
  <si>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</si>
  <si>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</si>
  <si>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</si>
  <si>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</si>
  <si>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</si>
  <si>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</si>
  <si>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</si>
  <si>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</si>
  <si>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</si>
  <si>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</si>
  <si>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</si>
  <si>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</si>
  <si>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</si>
  <si>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</si>
  <si>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</si>
  <si>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</si>
  <si>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</si>
  <si>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</si>
  <si>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</si>
  <si>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</si>
  <si>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</si>
  <si>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</si>
  <si>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</si>
  <si>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</si>
  <si>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</si>
  <si>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</si>
  <si>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</si>
  <si>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</si>
  <si>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</si>
  <si>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</si>
  <si>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</si>
  <si>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</si>
  <si>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</si>
  <si>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</si>
  <si>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</si>
  <si>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</si>
  <si>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</si>
  <si>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</si>
  <si>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</si>
  <si>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</si>
  <si>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</si>
  <si>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</si>
  <si>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</si>
  <si>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</si>
  <si>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</si>
  <si>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</si>
  <si>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</si>
  <si>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</si>
  <si>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</si>
  <si>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</si>
  <si>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</si>
  <si>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</si>
  <si>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</si>
  <si>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</si>
  <si>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</si>
  <si>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</si>
  <si>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</si>
  <si>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</si>
  <si>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</si>
  <si>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</si>
  <si>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</si>
  <si>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</si>
  <si>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</si>
  <si>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</si>
  <si>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</si>
  <si>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</si>
  <si>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</si>
  <si>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</si>
  <si>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</si>
  <si>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</si>
  <si>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</si>
  <si>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</si>
  <si>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</si>
  <si>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</si>
  <si>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</si>
  <si>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</si>
  <si>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</si>
  <si>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</si>
  <si>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</si>
  <si>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</si>
  <si>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</si>
  <si>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</si>
  <si>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</si>
  <si>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</si>
  <si>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</si>
  <si>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</si>
  <si>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</si>
  <si>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</si>
  <si>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</si>
  <si>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</si>
  <si>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</si>
  <si>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</si>
  <si>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</si>
  <si>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</si>
  <si>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</si>
  <si>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</si>
  <si>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</si>
  <si>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</si>
  <si>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</si>
  <si>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</si>
  <si>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</si>
  <si>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</si>
  <si>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</si>
  <si>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</si>
  <si>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</si>
  <si>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</si>
  <si>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</si>
  <si>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</si>
  <si>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</si>
  <si>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</si>
  <si>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</si>
  <si>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</si>
  <si>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</si>
  <si>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</si>
  <si>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</si>
  <si>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</si>
  <si>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</si>
  <si>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</si>
  <si>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</si>
  <si>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</si>
  <si>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</si>
  <si>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</si>
  <si>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</si>
  <si>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</si>
  <si>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</si>
  <si>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</si>
  <si>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</si>
  <si>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</si>
  <si>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</si>
  <si>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</si>
  <si>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</si>
  <si>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</si>
  <si>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</si>
  <si>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</si>
  <si>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</si>
  <si>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</si>
  <si>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</si>
  <si>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</si>
  <si>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</si>
  <si>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</si>
  <si>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</si>
  <si>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</si>
  <si>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</si>
  <si>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</si>
  <si>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</si>
  <si>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</si>
  <si>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</si>
  <si>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</si>
  <si>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</si>
  <si>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</si>
  <si>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</si>
  <si>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</si>
  <si>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</si>
  <si>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</si>
  <si>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</si>
  <si>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</si>
  <si>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</si>
  <si>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</si>
  <si>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</si>
  <si>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</si>
  <si>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</si>
  <si>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</si>
  <si>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</si>
  <si>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</si>
  <si>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</si>
  <si>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</si>
  <si>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</si>
  <si>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</si>
  <si>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</si>
  <si>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</si>
  <si>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</si>
  <si>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</si>
  <si>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</si>
  <si>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</si>
  <si>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</si>
  <si>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</si>
  <si>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</si>
  <si>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</si>
  <si>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</si>
  <si>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</si>
  <si>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</si>
  <si>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</si>
  <si>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</si>
  <si>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</si>
  <si>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</si>
  <si>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</si>
  <si>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</si>
  <si>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</si>
  <si>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</si>
  <si>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</si>
  <si>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</si>
  <si>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</si>
  <si>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</si>
  <si>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</si>
  <si>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</si>
  <si>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</si>
  <si>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</si>
  <si>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</si>
  <si>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</si>
  <si>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</si>
  <si>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</si>
  <si>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</si>
  <si>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</si>
  <si>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</si>
  <si>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</si>
  <si>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</si>
  <si>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</si>
  <si>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</si>
  <si>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</si>
  <si>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</si>
  <si>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</si>
  <si>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</si>
  <si>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</si>
  <si>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</si>
  <si>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</si>
  <si>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</si>
  <si>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</si>
  <si>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</si>
  <si>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</si>
  <si>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</si>
  <si>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</si>
  <si>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</si>
  <si>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</si>
  <si>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</si>
  <si>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</si>
  <si>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</si>
  <si>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</si>
  <si>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</si>
  <si>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</si>
  <si>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</si>
  <si>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</si>
  <si>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</si>
  <si>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</si>
  <si>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</si>
  <si>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</si>
  <si>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</si>
  <si>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</si>
  <si>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</si>
  <si>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</si>
  <si>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</si>
  <si>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</si>
  <si>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</si>
  <si>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</si>
  <si>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</si>
  <si>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</si>
  <si>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</si>
  <si>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</si>
  <si>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</si>
  <si>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</si>
  <si>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</si>
  <si>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</si>
  <si>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</si>
  <si>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</si>
  <si>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</si>
  <si>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</si>
  <si>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</si>
  <si>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</si>
  <si>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</si>
  <si>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</si>
  <si>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</si>
  <si>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</si>
  <si>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</si>
  <si>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</si>
  <si>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</si>
  <si>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</si>
  <si>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</si>
  <si>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</si>
  <si>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</si>
  <si>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</si>
  <si>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</si>
  <si>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</si>
  <si>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</si>
  <si>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</si>
  <si>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</si>
  <si>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</si>
  <si>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</si>
  <si>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</si>
  <si>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</si>
  <si>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</si>
  <si>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</si>
  <si>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</si>
  <si>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</si>
  <si>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</si>
  <si>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</si>
  <si>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</si>
  <si>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</si>
  <si>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</si>
  <si>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</si>
  <si>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</si>
  <si>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</si>
  <si>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</si>
  <si>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</si>
  <si>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</si>
  <si>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</si>
  <si>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</si>
  <si>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</si>
  <si>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</si>
  <si>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</si>
  <si>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</si>
  <si>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</si>
  <si>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</si>
  <si>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</si>
  <si>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</si>
  <si>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</si>
  <si>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</si>
  <si>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</si>
  <si>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</si>
  <si>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</si>
  <si>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</si>
  <si>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</si>
  <si>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</si>
  <si>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</si>
  <si>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</si>
  <si>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</si>
  <si>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</si>
  <si>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</si>
  <si>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</si>
  <si>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</si>
  <si>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</si>
  <si>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</si>
  <si>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</si>
  <si>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</si>
  <si>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</si>
  <si>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</si>
  <si>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</si>
  <si>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</si>
  <si>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</si>
  <si>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</si>
  <si>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</si>
  <si>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</si>
  <si>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</si>
  <si>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</si>
  <si>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</si>
  <si>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</si>
  <si>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</si>
  <si>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</si>
  <si>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</si>
  <si>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</si>
  <si>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</si>
  <si>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</si>
  <si>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</si>
  <si>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</si>
  <si>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</si>
  <si>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</si>
  <si>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</si>
  <si>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</si>
  <si>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</si>
  <si>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</si>
  <si>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</si>
  <si>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</si>
  <si>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</si>
  <si>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</si>
  <si>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</si>
  <si>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</si>
  <si>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</si>
  <si>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</si>
  <si>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</si>
  <si>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</si>
  <si>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</si>
  <si>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</si>
  <si>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</si>
  <si>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</si>
  <si>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</si>
  <si>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</si>
  <si>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</si>
  <si>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</si>
  <si>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</si>
  <si>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</si>
  <si>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</si>
  <si>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</si>
  <si>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</si>
  <si>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</si>
  <si>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</si>
  <si>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</si>
  <si>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</si>
  <si>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</si>
  <si>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</si>
  <si>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</si>
  <si>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</si>
  <si>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</si>
  <si>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</si>
  <si>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</si>
  <si>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</si>
  <si>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</si>
  <si>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</si>
  <si>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</si>
  <si>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</si>
  <si>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</si>
  <si>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</si>
  <si>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</si>
  <si>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</si>
  <si>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</si>
  <si>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</si>
  <si>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</si>
  <si>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</si>
  <si>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</si>
  <si>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</si>
  <si>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</si>
  <si>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</si>
  <si>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</si>
  <si>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</si>
  <si>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</si>
  <si>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</si>
  <si>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</si>
  <si>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</si>
  <si>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</si>
  <si>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</si>
  <si>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</si>
  <si>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</si>
  <si>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</si>
  <si>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</si>
  <si>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</si>
  <si>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</si>
  <si>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</si>
  <si>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</si>
  <si>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</si>
  <si>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</si>
  <si>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</si>
  <si>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</si>
  <si>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</si>
  <si>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</si>
  <si>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</si>
  <si>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</si>
  <si>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</si>
  <si>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</si>
  <si>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</si>
  <si>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</si>
  <si>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</si>
  <si>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</si>
  <si>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</si>
  <si>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</si>
  <si>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</si>
  <si>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</si>
  <si>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</si>
  <si>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</si>
  <si>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</si>
  <si>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</si>
  <si>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</si>
  <si>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</si>
  <si>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</si>
  <si>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</si>
  <si>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</si>
  <si>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</si>
  <si>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</si>
  <si>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</si>
  <si>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</si>
  <si>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</si>
  <si>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</si>
  <si>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</si>
  <si>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</si>
  <si>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</si>
  <si>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</si>
  <si>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</si>
  <si>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</si>
  <si>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</si>
  <si>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</si>
  <si>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</si>
  <si>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</si>
  <si>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</si>
  <si>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</si>
  <si>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</si>
  <si>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</si>
  <si>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</si>
  <si>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</si>
  <si>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</si>
  <si>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</si>
  <si>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</si>
  <si>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</si>
  <si>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</si>
  <si>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</si>
  <si>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</si>
  <si>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</si>
  <si>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</si>
  <si>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</si>
  <si>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</si>
  <si>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</si>
  <si>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</si>
  <si>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</si>
  <si>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</si>
  <si>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</si>
  <si>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</si>
  <si>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</si>
  <si>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</si>
  <si>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</si>
  <si>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</si>
  <si>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</si>
  <si>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</si>
  <si>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</si>
  <si>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</si>
  <si>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</si>
  <si>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</si>
  <si>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</si>
  <si>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</si>
  <si>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</si>
  <si>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</si>
  <si>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</si>
  <si>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</si>
  <si>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</si>
  <si>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</si>
  <si>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</si>
  <si>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</si>
  <si>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</si>
  <si>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</si>
  <si>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</si>
  <si>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</si>
  <si>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</si>
  <si>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</si>
  <si>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</si>
  <si>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</si>
  <si>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</si>
  <si>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</si>
  <si>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</si>
  <si>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</si>
  <si>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</si>
  <si>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</si>
  <si>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</si>
  <si>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</si>
  <si>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</si>
  <si>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</si>
  <si>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</si>
  <si>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</si>
  <si>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</si>
  <si>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</si>
  <si>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</si>
  <si>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</si>
  <si>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</si>
  <si>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</si>
  <si>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</si>
  <si>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</si>
  <si>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</si>
  <si>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</si>
  <si>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</si>
  <si>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</si>
  <si>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</si>
  <si>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</si>
  <si>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</si>
  <si>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</si>
  <si>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</si>
  <si>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</si>
  <si>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</si>
  <si>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</si>
  <si>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</si>
  <si>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</si>
  <si>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</si>
  <si>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</si>
  <si>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</si>
  <si>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</si>
  <si>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</si>
  <si>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</si>
  <si>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</si>
  <si>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</si>
  <si>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</si>
  <si>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</si>
  <si>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</si>
  <si>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</si>
  <si>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</si>
  <si>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</si>
  <si>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</si>
  <si>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</si>
  <si>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</si>
  <si>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</si>
  <si>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</si>
  <si>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</si>
  <si>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</si>
  <si>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</si>
  <si>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</si>
  <si>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</si>
  <si>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</si>
  <si>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</si>
  <si>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</si>
  <si>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</si>
  <si>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</si>
  <si>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</si>
  <si>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</si>
  <si>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</si>
  <si>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</si>
  <si>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</si>
  <si>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</si>
  <si>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</si>
  <si>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</si>
  <si>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</si>
  <si>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</si>
  <si>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</si>
  <si>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</si>
  <si>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</si>
  <si>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</si>
  <si>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</si>
  <si>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</si>
  <si>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</si>
  <si>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</si>
  <si>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</si>
  <si>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</si>
  <si>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</si>
  <si>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</si>
  <si>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</si>
  <si>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</si>
  <si>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</si>
  <si>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</si>
  <si>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</si>
  <si>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</si>
  <si>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</si>
  <si>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</si>
  <si>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</si>
  <si>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</si>
  <si>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</si>
  <si>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</si>
  <si>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</si>
  <si>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</si>
  <si>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</si>
  <si>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</si>
  <si>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</si>
  <si>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</si>
  <si>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</si>
  <si>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</si>
  <si>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</si>
  <si>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</si>
  <si>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</si>
  <si>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</si>
  <si>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</si>
  <si>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</si>
  <si>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</si>
  <si>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</si>
  <si>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</si>
  <si>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</si>
  <si>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</si>
  <si>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</si>
  <si>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</si>
  <si>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</si>
  <si>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</si>
  <si>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</si>
  <si>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</si>
  <si>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</si>
  <si>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</si>
  <si>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</si>
  <si>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</si>
  <si>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</si>
  <si>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</si>
  <si>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</si>
  <si>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</si>
  <si>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</si>
  <si>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</si>
  <si>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</si>
  <si>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</si>
  <si>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</si>
  <si>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</si>
  <si>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</si>
  <si>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</si>
  <si>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</si>
  <si>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</si>
  <si>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</si>
  <si>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</si>
  <si>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</si>
  <si>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</si>
  <si>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</si>
  <si>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</si>
  <si>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</si>
  <si>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</si>
  <si>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</si>
  <si>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</si>
  <si>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</si>
  <si>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</si>
  <si>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</si>
  <si>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</si>
  <si>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</si>
  <si>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</si>
  <si>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</si>
  <si>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</si>
  <si>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</si>
  <si>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</si>
  <si>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</si>
  <si>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</si>
  <si>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</si>
  <si>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</si>
  <si>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</si>
  <si>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</si>
  <si>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</si>
  <si>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</si>
  <si>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</si>
  <si>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</si>
  <si>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</si>
  <si>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</si>
  <si>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</si>
  <si>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</si>
  <si>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</si>
  <si>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</si>
  <si>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</si>
  <si>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</si>
  <si>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</si>
  <si>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</si>
  <si>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</si>
  <si>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</si>
  <si>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</si>
  <si>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</si>
  <si>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</si>
  <si>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</si>
  <si>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</si>
  <si>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</si>
  <si>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</si>
  <si>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</si>
  <si>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</si>
  <si>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</si>
  <si>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</si>
  <si>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</si>
  <si>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</si>
  <si>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</si>
  <si>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</si>
  <si>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</si>
  <si>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</si>
  <si>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</si>
  <si>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</si>
  <si>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</si>
  <si>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</si>
  <si>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</si>
  <si>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</si>
  <si>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</si>
  <si>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</si>
  <si>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</si>
  <si>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</si>
  <si>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</si>
  <si>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</si>
  <si>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</si>
  <si>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</si>
  <si>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</si>
  <si>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</si>
  <si>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</si>
  <si>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</si>
  <si>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</si>
  <si>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</si>
  <si>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</si>
  <si>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</si>
  <si>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</si>
  <si>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</si>
  <si>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</si>
  <si>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</si>
  <si>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</si>
  <si>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</si>
  <si>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</si>
  <si>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</si>
  <si>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</si>
  <si>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</si>
  <si>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</si>
  <si>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</si>
  <si>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</si>
  <si>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</si>
  <si>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</si>
  <si>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</si>
  <si>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</si>
  <si>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</si>
  <si>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</si>
  <si>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</si>
  <si>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</si>
  <si>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</si>
  <si>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</si>
  <si>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</si>
  <si>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</si>
  <si>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</si>
  <si>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</si>
  <si>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</si>
  <si>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</si>
  <si>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</si>
  <si>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</si>
  <si>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</si>
  <si>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</si>
  <si>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</si>
  <si>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</si>
  <si>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</si>
  <si>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</si>
  <si>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</si>
  <si>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</si>
  <si>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</si>
  <si>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</si>
  <si>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</si>
  <si>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</si>
  <si>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</si>
  <si>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</si>
  <si>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</si>
  <si>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</si>
  <si>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</si>
  <si>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</si>
  <si>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</si>
  <si>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</si>
  <si>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</si>
  <si>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</si>
  <si>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</si>
  <si>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</si>
  <si>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</si>
  <si>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</si>
  <si>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</si>
  <si>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</si>
  <si>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</si>
  <si>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</si>
  <si>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</si>
  <si>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</si>
  <si>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</si>
  <si>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</si>
  <si>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</si>
  <si>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</si>
  <si>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</si>
  <si>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</si>
  <si>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</si>
  <si>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</si>
  <si>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</si>
  <si>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</si>
  <si>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</si>
  <si>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</si>
  <si>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</si>
  <si>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</si>
  <si>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</si>
  <si>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</si>
  <si>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</si>
  <si>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</si>
  <si>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</si>
  <si>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</si>
  <si>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</si>
  <si>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</si>
  <si>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</si>
  <si>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</si>
  <si>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</si>
  <si>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</si>
  <si>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</si>
  <si>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</si>
  <si>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</si>
  <si>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</si>
  <si>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</si>
  <si>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</si>
  <si>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</si>
  <si>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</si>
  <si>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</si>
  <si>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</si>
  <si>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</si>
  <si>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</si>
  <si>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</si>
  <si>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</si>
  <si>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</si>
  <si>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</si>
  <si>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</si>
  <si>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</si>
  <si>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</si>
  <si>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</si>
  <si>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</si>
  <si>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</si>
  <si>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</si>
  <si>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</si>
  <si>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</si>
  <si>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</si>
  <si>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</si>
  <si>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</si>
  <si>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</si>
  <si>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</si>
  <si>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</si>
  <si>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</si>
  <si>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</si>
  <si>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</si>
  <si>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</si>
  <si>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</si>
  <si>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</si>
  <si>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</si>
  <si>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</si>
  <si>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</si>
  <si>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</si>
  <si>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</si>
  <si>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</si>
  <si>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</si>
  <si>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</si>
  <si>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</si>
  <si>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</si>
  <si>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</si>
  <si>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</si>
  <si>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</si>
  <si>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</si>
  <si>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</si>
  <si>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</si>
  <si>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</si>
  <si>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</si>
  <si>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</si>
  <si>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</si>
  <si>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</si>
  <si>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</si>
  <si>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</si>
  <si>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</si>
  <si>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</si>
  <si>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</si>
  <si>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</si>
  <si>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</si>
  <si>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</si>
  <si>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</si>
  <si>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</si>
  <si>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</si>
  <si>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</si>
  <si>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</si>
  <si>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</si>
  <si>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</si>
  <si>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</si>
  <si>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</si>
  <si>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</si>
  <si>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</si>
  <si>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</si>
  <si>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</si>
  <si>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</si>
  <si>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</si>
  <si>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</si>
  <si>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</si>
  <si>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</si>
  <si>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</si>
  <si>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</si>
  <si>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</si>
  <si>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</si>
  <si>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</si>
  <si>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</si>
  <si>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</si>
  <si>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</si>
  <si>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</si>
  <si>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</si>
  <si>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</si>
  <si>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</si>
  <si>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</si>
  <si>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</si>
  <si>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</si>
  <si>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</si>
  <si>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</si>
  <si>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</si>
  <si>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</si>
  <si>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</si>
  <si>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</si>
  <si>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</si>
  <si>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</si>
  <si>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</si>
  <si>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</si>
  <si>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</si>
  <si>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</si>
  <si>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</si>
  <si>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</si>
  <si>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</si>
  <si>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</si>
  <si>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</si>
  <si>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</si>
  <si>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</si>
  <si>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</si>
  <si>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</si>
  <si>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</si>
  <si>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</si>
  <si>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</si>
  <si>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</si>
  <si>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</si>
  <si>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</si>
  <si>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</si>
  <si>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</si>
  <si>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</si>
  <si>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</si>
  <si>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</si>
  <si>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</si>
  <si>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</si>
  <si>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</si>
  <si>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</si>
  <si>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</si>
  <si>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</si>
  <si>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</si>
  <si>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</si>
  <si>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</si>
  <si>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</si>
  <si>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</si>
  <si>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</si>
  <si>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</si>
  <si>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</si>
  <si>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</si>
  <si>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</si>
  <si>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</si>
  <si>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</si>
  <si>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</si>
  <si>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</si>
  <si>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</si>
  <si>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</si>
  <si>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</si>
  <si>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</si>
  <si>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</si>
  <si>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</si>
  <si>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</si>
  <si>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</si>
  <si>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</si>
  <si>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</si>
  <si>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</si>
  <si>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</si>
  <si>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</si>
  <si>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</si>
  <si>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</si>
  <si>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</si>
  <si>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</si>
  <si>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</si>
  <si>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</si>
  <si>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</si>
  <si>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</si>
  <si>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</si>
  <si>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</si>
  <si>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</si>
  <si>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</si>
  <si>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</si>
  <si>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</si>
  <si>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</si>
  <si>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</si>
  <si>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</si>
  <si>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</si>
  <si>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</si>
  <si>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</si>
  <si>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</si>
  <si>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</si>
  <si>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</si>
  <si>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</si>
  <si>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</si>
  <si>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</si>
  <si>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</si>
  <si>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</si>
  <si>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</si>
  <si>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</si>
  <si>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</si>
  <si>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</si>
  <si>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</si>
  <si>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</si>
  <si>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</si>
  <si>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</si>
  <si>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</si>
  <si>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</si>
  <si>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</si>
  <si>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</si>
  <si>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</si>
  <si>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</si>
  <si>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</si>
  <si>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</si>
  <si>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</si>
  <si>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</si>
  <si>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</si>
  <si>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</si>
  <si>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</si>
  <si>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</si>
  <si>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</si>
  <si>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</si>
  <si>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</si>
  <si>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</si>
  <si>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</si>
  <si>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</si>
  <si>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</si>
  <si>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</si>
  <si>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</si>
  <si>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</si>
  <si>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</si>
  <si>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</si>
  <si>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</si>
  <si>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</si>
  <si>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</si>
  <si>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</si>
  <si>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</si>
  <si>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</si>
  <si>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</si>
  <si>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</si>
  <si>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</si>
  <si>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</si>
  <si>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</si>
  <si>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</si>
  <si>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</si>
  <si>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</si>
  <si>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</si>
  <si>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</si>
  <si>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</si>
  <si>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</si>
  <si>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</si>
  <si>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</si>
  <si>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</si>
  <si>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</si>
  <si>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</si>
  <si>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</si>
  <si>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</si>
  <si>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</si>
  <si>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</si>
  <si>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</si>
  <si>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</si>
  <si>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</si>
  <si>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</si>
  <si>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</si>
  <si>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</si>
  <si>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</si>
  <si>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</si>
  <si>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</si>
  <si>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</si>
  <si>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</si>
  <si>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</si>
  <si>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</si>
  <si>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</si>
  <si>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</si>
  <si>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</si>
  <si>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</si>
  <si>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</si>
  <si>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</si>
  <si>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</si>
  <si>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</si>
  <si>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</si>
  <si>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</si>
  <si>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</si>
  <si>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</si>
  <si>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</si>
  <si>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</si>
  <si>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</si>
  <si>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</si>
  <si>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</si>
  <si>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</si>
  <si>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</si>
  <si>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</si>
  <si>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</si>
  <si>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</si>
  <si>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</si>
  <si>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</si>
  <si>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</si>
  <si>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</si>
  <si>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</si>
  <si>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</si>
  <si>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</si>
  <si>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</si>
  <si>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</si>
  <si>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</si>
  <si>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</si>
  <si>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</si>
  <si>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</si>
  <si>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</si>
  <si>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</si>
  <si>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</si>
  <si>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</si>
  <si>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</si>
  <si>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</si>
  <si>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</si>
  <si>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</si>
  <si>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</si>
  <si>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</si>
  <si>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</si>
  <si>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</si>
  <si>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</si>
  <si>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</si>
  <si>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</si>
  <si>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</si>
  <si>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</si>
  <si>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</si>
  <si>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</si>
  <si>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</si>
  <si>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</si>
  <si>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</si>
  <si>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</si>
  <si>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</si>
  <si>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</si>
  <si>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</si>
  <si>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</si>
  <si>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</si>
  <si>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</si>
  <si>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</si>
  <si>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</si>
  <si>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</si>
  <si>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</si>
  <si>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</si>
  <si>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</si>
  <si>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</si>
  <si>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</si>
  <si>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</si>
  <si>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</si>
  <si>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</si>
  <si>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</si>
  <si>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</si>
  <si>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</si>
  <si>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</si>
  <si>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</si>
  <si>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</si>
  <si>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</si>
  <si>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</si>
  <si>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</si>
  <si>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</si>
  <si>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</si>
  <si>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</si>
  <si>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</si>
  <si>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</si>
  <si>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</si>
  <si>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</si>
  <si>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</si>
  <si>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</si>
  <si>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</si>
  <si>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</si>
  <si>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</si>
  <si>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</si>
  <si>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</si>
  <si>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</si>
  <si>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</si>
  <si>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</si>
  <si>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</si>
  <si>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</si>
  <si>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</si>
  <si>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</si>
  <si>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</si>
  <si>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</si>
  <si>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</si>
  <si>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</si>
  <si>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</si>
  <si>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</si>
  <si>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</si>
  <si>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</si>
  <si>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</si>
  <si>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</si>
  <si>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</si>
  <si>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</si>
  <si>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</si>
  <si>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</si>
  <si>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</si>
  <si>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</si>
  <si>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</si>
  <si>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</si>
  <si>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</si>
  <si>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</si>
  <si>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</si>
  <si>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</si>
  <si>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</si>
  <si>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</si>
  <si>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</si>
  <si>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</si>
  <si>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</si>
  <si>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</si>
  <si>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</si>
  <si>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</si>
  <si>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</si>
  <si>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</si>
  <si>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</si>
  <si>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</si>
  <si>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</si>
  <si>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</si>
  <si>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</si>
  <si>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</si>
  <si>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</si>
  <si>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</si>
  <si>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</si>
  <si>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</si>
  <si>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</si>
  <si>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</si>
  <si>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</si>
  <si>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</si>
  <si>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</si>
  <si>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</si>
  <si>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</si>
  <si>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</si>
  <si>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</si>
  <si>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</si>
  <si>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</si>
  <si>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</si>
  <si>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</si>
  <si>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</si>
  <si>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</si>
  <si>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</si>
  <si>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</si>
  <si>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</si>
  <si>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</si>
  <si>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</si>
  <si>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</si>
  <si>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</si>
  <si>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</si>
  <si>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</si>
  <si>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</si>
  <si>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</si>
  <si>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</si>
  <si>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</si>
  <si>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</si>
  <si>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</si>
  <si>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</si>
  <si>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</si>
  <si>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</si>
  <si>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</si>
  <si>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</si>
  <si>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</si>
  <si>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</si>
  <si>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</si>
  <si>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</si>
  <si>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</si>
  <si>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</si>
  <si>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</si>
  <si>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</si>
  <si>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</si>
  <si>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</si>
  <si>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</si>
  <si>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</si>
  <si>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</si>
  <si>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</si>
  <si>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</si>
  <si>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</si>
  <si>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</si>
  <si>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</si>
  <si>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</si>
  <si>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</si>
  <si>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</si>
  <si>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</si>
  <si>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</si>
  <si>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</si>
  <si>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</si>
  <si>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</si>
  <si>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</si>
  <si>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</si>
  <si>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</si>
  <si>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</si>
  <si>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</si>
  <si>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</si>
  <si>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</si>
  <si>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</si>
  <si>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</si>
  <si>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</si>
  <si>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</si>
  <si>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</si>
  <si>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</si>
  <si>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</si>
  <si>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</si>
  <si>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</si>
  <si>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</si>
  <si>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</si>
  <si>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</si>
  <si>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</si>
  <si>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</si>
  <si>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</si>
  <si>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</si>
  <si>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</si>
  <si>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</si>
  <si>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</si>
  <si>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</si>
  <si>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</si>
  <si>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</si>
  <si>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</si>
  <si>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</si>
  <si>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</si>
  <si>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</si>
  <si>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</si>
  <si>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</si>
  <si>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</si>
  <si>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</si>
  <si>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</si>
  <si>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</si>
  <si>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</si>
  <si>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</si>
  <si>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</si>
  <si>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</si>
  <si>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</si>
  <si>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</si>
  <si>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</si>
  <si>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</si>
  <si>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</si>
  <si>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</si>
  <si>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</si>
  <si>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</si>
  <si>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</si>
  <si>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</si>
  <si>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</si>
  <si>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</si>
  <si>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</si>
  <si>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</si>
  <si>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</si>
  <si>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</si>
  <si>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</si>
  <si>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</si>
  <si>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</si>
  <si>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</si>
  <si>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</si>
  <si>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</si>
  <si>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</si>
  <si>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</si>
  <si>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</si>
  <si>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</si>
  <si>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</si>
  <si>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</si>
  <si>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</si>
  <si>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</si>
  <si>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</si>
  <si>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</si>
  <si>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</si>
  <si>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</si>
  <si>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</si>
  <si>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</si>
  <si>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</si>
  <si>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</si>
  <si>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</si>
  <si>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</si>
  <si>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</si>
  <si>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</si>
  <si>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</si>
  <si>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</si>
  <si>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</si>
  <si>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</si>
  <si>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</si>
  <si>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</si>
  <si>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</si>
  <si>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</si>
  <si>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</si>
  <si>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</si>
  <si>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</si>
  <si>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</si>
  <si>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</si>
  <si>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</si>
  <si>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</si>
  <si>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</si>
  <si>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</si>
  <si>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</si>
  <si>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</si>
  <si>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</si>
  <si>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</si>
  <si>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</si>
  <si>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</si>
  <si>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</si>
  <si>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</si>
  <si>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</si>
  <si>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</si>
  <si>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</si>
  <si>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</si>
  <si>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</si>
  <si>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</si>
  <si>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</si>
  <si>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</si>
  <si>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</si>
  <si>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</si>
  <si>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</si>
  <si>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</si>
  <si>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</si>
  <si>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</si>
  <si>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</si>
  <si>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</si>
  <si>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</si>
  <si>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</si>
  <si>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</si>
  <si>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</si>
  <si>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</si>
  <si>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</si>
  <si>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</si>
  <si>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</si>
  <si>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</si>
  <si>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</si>
  <si>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</si>
  <si>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</si>
  <si>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</si>
  <si>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</si>
  <si>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</si>
  <si>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</si>
  <si>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</si>
  <si>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</si>
  <si>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</si>
  <si>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</si>
  <si>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</si>
  <si>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</si>
  <si>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</si>
  <si>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</si>
  <si>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</si>
  <si>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</si>
  <si>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</si>
  <si>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</si>
  <si>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</si>
  <si>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</si>
  <si>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</si>
  <si>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</si>
  <si>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</si>
  <si>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</si>
  <si>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</si>
  <si>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</si>
  <si>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</si>
  <si>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</si>
  <si>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</si>
  <si>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</si>
  <si>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</si>
  <si>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</si>
  <si>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</si>
  <si>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</si>
  <si>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</si>
  <si>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</si>
  <si>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</si>
  <si>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</si>
  <si>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</si>
  <si>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</si>
  <si>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</si>
  <si>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</si>
  <si>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</si>
  <si>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</si>
  <si>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</si>
  <si>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</si>
  <si>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</si>
  <si>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</si>
  <si>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</si>
  <si>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</si>
  <si>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</si>
  <si>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</si>
  <si>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</si>
  <si>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</si>
  <si>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</si>
  <si>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</si>
  <si>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</si>
  <si>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</si>
  <si>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</si>
  <si>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</si>
  <si>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</si>
  <si>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</si>
  <si>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</si>
  <si>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</si>
  <si>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</si>
  <si>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</si>
  <si>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</si>
  <si>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</si>
  <si>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</si>
  <si>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</si>
  <si>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</si>
  <si>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</si>
  <si>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</si>
  <si>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</si>
  <si>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</si>
  <si>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</si>
  <si>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</si>
  <si>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</si>
  <si>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</si>
  <si>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</si>
  <si>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</si>
  <si>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</si>
  <si>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</si>
  <si>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</si>
  <si>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</si>
  <si>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</si>
  <si>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</si>
  <si>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</si>
  <si>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</si>
  <si>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</si>
  <si>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</si>
  <si>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</si>
  <si>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</si>
  <si>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</si>
  <si>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</si>
  <si>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</si>
  <si>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</si>
  <si>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</si>
  <si>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</si>
  <si>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</si>
  <si>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</si>
  <si>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</si>
  <si>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</si>
  <si>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</si>
  <si>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</si>
  <si>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</si>
  <si>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</si>
  <si>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</si>
  <si>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</si>
  <si>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</si>
  <si>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</si>
  <si>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</si>
  <si>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</si>
  <si>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</si>
  <si>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</si>
  <si>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</si>
  <si>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</si>
  <si>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</si>
  <si>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</si>
  <si>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</si>
  <si>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</si>
  <si>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</si>
  <si>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</si>
  <si>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</si>
  <si>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</si>
  <si>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</si>
  <si>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</si>
  <si>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</si>
  <si>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</si>
  <si>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</si>
  <si>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</si>
  <si>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</si>
  <si>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</si>
  <si>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</si>
  <si>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</si>
  <si>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</si>
  <si>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</si>
  <si>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</si>
  <si>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</si>
  <si>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</si>
  <si>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</si>
  <si>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</si>
  <si>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</si>
  <si>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</si>
  <si>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</si>
  <si>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</si>
  <si>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</si>
  <si>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</si>
  <si>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</si>
  <si>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</si>
  <si>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</si>
  <si>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</si>
  <si>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</si>
  <si>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</si>
  <si>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</si>
  <si>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</si>
  <si>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</si>
  <si>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</si>
  <si>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</si>
  <si>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</si>
  <si>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</si>
  <si>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</si>
  <si>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</si>
  <si>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</si>
  <si>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</si>
  <si>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</si>
  <si>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</si>
  <si>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</si>
  <si>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</si>
  <si>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</si>
  <si>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</si>
  <si>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</si>
  <si>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</si>
  <si>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</si>
  <si>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</si>
  <si>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</si>
  <si>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</si>
  <si>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</si>
  <si>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</si>
  <si>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</si>
  <si>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</si>
  <si>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</si>
  <si>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</si>
  <si>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</si>
  <si>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</si>
  <si>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</si>
  <si>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</si>
  <si>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</si>
  <si>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</si>
  <si>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</si>
  <si>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</si>
  <si>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</si>
  <si>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</si>
  <si>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</si>
  <si>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</si>
  <si>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</si>
  <si>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</si>
  <si>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</si>
  <si>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</si>
  <si>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</si>
  <si>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</si>
  <si>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</si>
  <si>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</si>
  <si>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</si>
  <si>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</si>
  <si>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</si>
  <si>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</si>
  <si>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</si>
  <si>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</si>
  <si>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</si>
  <si>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</si>
  <si>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</si>
  <si>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</si>
  <si>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</si>
  <si>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</si>
  <si>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</si>
  <si>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</si>
  <si>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</si>
  <si>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</si>
  <si>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</si>
  <si>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</si>
  <si>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</si>
  <si>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</si>
  <si>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</si>
  <si>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</si>
  <si>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</si>
  <si>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</si>
  <si>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</si>
  <si>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</si>
  <si>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</si>
  <si>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</si>
  <si>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</si>
  <si>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</si>
  <si>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</si>
  <si>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</si>
  <si>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</si>
  <si>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</si>
  <si>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</si>
  <si>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</si>
  <si>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</si>
  <si>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</si>
  <si>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</si>
  <si>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</si>
  <si>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</si>
  <si>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</si>
  <si>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</si>
  <si>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</si>
  <si>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</si>
  <si>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</si>
  <si>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</si>
  <si>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</si>
  <si>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</si>
  <si>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</si>
  <si>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</si>
  <si>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</si>
  <si>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</si>
  <si>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</si>
  <si>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</si>
  <si>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</si>
  <si>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</si>
  <si>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</si>
  <si>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</si>
  <si>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</si>
  <si>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</si>
  <si>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</si>
  <si>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</si>
  <si>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</si>
  <si>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</si>
  <si>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</si>
  <si>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</si>
  <si>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</si>
  <si>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</si>
  <si>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</si>
  <si>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</si>
  <si>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</si>
  <si>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</si>
  <si>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</si>
  <si>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</si>
  <si>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</si>
  <si>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</si>
  <si>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</si>
  <si>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</si>
  <si>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</si>
  <si>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</si>
  <si>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</si>
  <si>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</si>
  <si>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</si>
  <si>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</si>
  <si>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</si>
  <si>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</si>
  <si>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</si>
  <si>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</si>
  <si>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</si>
  <si>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</si>
  <si>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</si>
  <si>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</si>
  <si>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</si>
  <si>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</si>
  <si>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</si>
  <si>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</si>
  <si>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</si>
  <si>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</si>
  <si>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</si>
  <si>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</si>
  <si>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</si>
  <si>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</si>
  <si>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</si>
  <si>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</si>
  <si>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</si>
  <si>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</si>
  <si>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</si>
  <si>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</si>
  <si>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</si>
  <si>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</si>
  <si>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</si>
  <si>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</si>
  <si>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</si>
  <si>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</si>
  <si>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</si>
  <si>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</si>
  <si>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</si>
  <si>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</si>
  <si>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</si>
  <si>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</si>
  <si>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</si>
  <si>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</si>
  <si>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</si>
  <si>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</si>
  <si>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</si>
  <si>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</si>
  <si>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</si>
  <si>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</si>
  <si>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</si>
  <si>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</si>
  <si>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</si>
  <si>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</si>
  <si>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</si>
  <si>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</si>
  <si>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</si>
  <si>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</si>
  <si>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</si>
  <si>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</si>
  <si>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</si>
  <si>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</si>
  <si>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</si>
  <si>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</si>
  <si>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</si>
  <si>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</si>
  <si>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</si>
  <si>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</si>
  <si>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</si>
  <si>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</si>
  <si>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</si>
  <si>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</si>
  <si>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</si>
  <si>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</si>
  <si>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</si>
  <si>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</si>
  <si>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</si>
  <si>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</si>
  <si>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</si>
  <si>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</si>
  <si>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</si>
  <si>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</si>
  <si>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</si>
  <si>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</si>
  <si>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</si>
  <si>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</si>
  <si>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</si>
  <si>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</si>
  <si>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</si>
  <si>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</si>
  <si>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</si>
  <si>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</si>
  <si>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</si>
  <si>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</si>
  <si>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</si>
  <si>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</si>
  <si>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</si>
  <si>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</si>
  <si>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</si>
  <si>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</si>
  <si>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</si>
  <si>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</si>
  <si>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</si>
  <si>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</si>
  <si>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</si>
  <si>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</si>
  <si>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</si>
  <si>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</si>
  <si>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</si>
  <si>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</si>
  <si>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</si>
  <si>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</si>
  <si>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</si>
  <si>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</si>
  <si>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</si>
  <si>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</si>
  <si>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</si>
  <si>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</si>
  <si>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</si>
  <si>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</si>
  <si>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</si>
  <si>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</si>
  <si>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</si>
  <si>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</si>
  <si>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</si>
  <si>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</si>
  <si>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</si>
  <si>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</si>
  <si>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</si>
  <si>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</si>
  <si>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</si>
  <si>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</si>
  <si>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</si>
  <si>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</si>
  <si>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</si>
  <si>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</si>
  <si>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</si>
  <si>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</si>
  <si>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</si>
  <si>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</si>
  <si>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</si>
  <si>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</si>
  <si>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</si>
  <si>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</si>
  <si>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</si>
  <si>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</si>
  <si>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</si>
  <si>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</si>
  <si>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</si>
  <si>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</si>
  <si>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</si>
  <si>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</si>
  <si>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</si>
  <si>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</si>
  <si>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</si>
  <si>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</si>
  <si>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</si>
  <si>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</si>
  <si>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</si>
  <si>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</si>
  <si>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</si>
  <si>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</si>
  <si>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</si>
  <si>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</si>
  <si>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</si>
  <si>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</si>
  <si>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</si>
  <si>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</si>
  <si>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</si>
  <si>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</si>
  <si>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</si>
  <si>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</si>
  <si>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</si>
  <si>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</si>
  <si>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</si>
  <si>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</si>
  <si>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</si>
  <si>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</si>
  <si>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</si>
  <si>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</si>
  <si>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</si>
  <si>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</si>
  <si>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</si>
  <si>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</si>
  <si>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</si>
  <si>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</si>
  <si>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</si>
  <si>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</si>
  <si>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</si>
  <si>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</si>
  <si>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</si>
  <si>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</si>
  <si>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</si>
  <si>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</si>
  <si>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</si>
  <si>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</si>
  <si>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</si>
  <si>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</si>
  <si>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</si>
  <si>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</si>
  <si>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</si>
  <si>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</si>
  <si>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</si>
  <si>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</si>
  <si>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</si>
  <si>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</si>
  <si>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</si>
  <si>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</si>
  <si>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</si>
  <si>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</si>
  <si>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</si>
  <si>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</si>
  <si>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</si>
  <si>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</si>
  <si>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</si>
  <si>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</si>
  <si>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</si>
  <si>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</si>
  <si>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</si>
  <si>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</si>
  <si>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</si>
  <si>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</si>
  <si>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</si>
  <si>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</si>
  <si>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</si>
  <si>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</si>
  <si>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</si>
  <si>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</si>
  <si>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</si>
  <si>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</si>
  <si>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</si>
  <si>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</si>
  <si>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</si>
  <si>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</si>
  <si>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</si>
  <si>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</si>
  <si>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</si>
  <si>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</si>
  <si>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</si>
  <si>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</si>
  <si>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</si>
  <si>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</si>
  <si>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</si>
  <si>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</si>
  <si>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</si>
  <si>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</si>
  <si>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</si>
  <si>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</si>
  <si>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</si>
  <si>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</si>
  <si>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</si>
  <si>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</si>
  <si>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</si>
  <si>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</si>
  <si>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</si>
  <si>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</si>
  <si>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</si>
  <si>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</si>
  <si>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</si>
  <si>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</si>
  <si>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</si>
  <si>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</si>
  <si>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</si>
  <si>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</si>
  <si>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</si>
  <si>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</si>
  <si>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</si>
  <si>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</si>
  <si>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</si>
  <si>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</si>
  <si>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</si>
  <si>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</si>
  <si>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</si>
  <si>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</si>
  <si>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</si>
  <si>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</si>
  <si>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</si>
  <si>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</si>
  <si>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</si>
  <si>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</si>
  <si>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</si>
  <si>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</si>
  <si>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</si>
  <si>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</si>
  <si>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</si>
  <si>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</si>
  <si>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</si>
  <si>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</si>
  <si>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</si>
  <si>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</si>
  <si>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</si>
  <si>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</si>
  <si>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</si>
  <si>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</si>
  <si>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</si>
  <si>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</si>
  <si>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</si>
  <si>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</si>
  <si>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</si>
  <si>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</si>
  <si>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</si>
  <si>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</si>
  <si>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</si>
  <si>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</si>
  <si>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</si>
  <si>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</si>
  <si>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</si>
  <si>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</si>
  <si>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</si>
  <si>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</si>
  <si>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</si>
  <si>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</si>
  <si>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</si>
  <si>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</si>
  <si>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</si>
  <si>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</si>
  <si>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</si>
  <si>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</si>
  <si>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</si>
  <si>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</si>
  <si>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</si>
  <si>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</si>
  <si>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</si>
  <si>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</si>
  <si>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</si>
  <si>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</si>
  <si>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</si>
  <si>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</si>
  <si>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</si>
  <si>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</si>
  <si>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</si>
  <si>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</si>
  <si>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</si>
  <si>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</si>
  <si>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</si>
  <si>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</si>
  <si>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</si>
  <si>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</si>
  <si>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</si>
  <si>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</si>
  <si>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</si>
  <si>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</si>
  <si>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</si>
  <si>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</si>
  <si>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</si>
  <si>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</si>
  <si>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</si>
  <si>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</si>
  <si>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</si>
  <si>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</si>
  <si>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</si>
  <si>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</si>
  <si>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</si>
  <si>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</si>
  <si>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</si>
  <si>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</si>
  <si>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</si>
  <si>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</si>
  <si>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</si>
  <si>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</si>
  <si>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</si>
  <si>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</si>
  <si>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</si>
  <si>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</si>
  <si>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</si>
  <si>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</si>
  <si>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</si>
  <si>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</si>
  <si>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</si>
  <si>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</si>
  <si>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</si>
  <si>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</si>
  <si>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</si>
  <si>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</si>
  <si>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</si>
  <si>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</si>
  <si>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</si>
  <si>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</si>
  <si>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</si>
  <si>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</si>
  <si>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</si>
  <si>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</si>
  <si>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</si>
  <si>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</si>
  <si>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</si>
  <si>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</si>
  <si>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</si>
  <si>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</si>
  <si>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</si>
  <si>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</si>
  <si>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</si>
  <si>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</si>
  <si>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</si>
  <si>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</si>
  <si>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</si>
  <si>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</si>
  <si>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</si>
  <si>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</si>
  <si>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</si>
  <si>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</si>
  <si>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</si>
  <si>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</si>
  <si>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</si>
  <si>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</si>
  <si>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</si>
  <si>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</si>
  <si>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</si>
  <si>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</si>
  <si>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</si>
  <si>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</si>
  <si>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</si>
  <si>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</si>
  <si>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</si>
  <si>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</si>
  <si>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</si>
  <si>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</si>
  <si>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</si>
  <si>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</si>
  <si>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</si>
  <si>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</si>
  <si>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</si>
  <si>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</si>
  <si>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</si>
  <si>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</si>
  <si>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</si>
  <si>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</si>
  <si>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</si>
  <si>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</si>
  <si>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</si>
  <si>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</si>
  <si>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</si>
  <si>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</si>
  <si>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</si>
  <si>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</si>
  <si>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</si>
  <si>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</si>
  <si>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</si>
  <si>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</si>
  <si>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</si>
  <si>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</si>
  <si>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</si>
  <si>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</si>
  <si>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</si>
  <si>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</si>
  <si>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</si>
  <si>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</si>
  <si>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</si>
  <si>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</si>
  <si>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</si>
  <si>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</si>
  <si>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</si>
  <si>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</si>
  <si>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</si>
  <si>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</si>
  <si>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</si>
  <si>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</si>
  <si>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</si>
  <si>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</si>
  <si>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</si>
  <si>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</si>
  <si>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</si>
  <si>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</si>
  <si>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</si>
  <si>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</si>
  <si>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</si>
  <si>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</si>
  <si>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</si>
  <si>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</si>
  <si>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</si>
  <si>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</si>
  <si>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</si>
  <si>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</si>
  <si>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</si>
  <si>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</si>
  <si>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</si>
  <si>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</si>
  <si>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</si>
  <si>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</si>
  <si>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</si>
  <si>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</si>
  <si>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</si>
  <si>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</si>
  <si>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</si>
  <si>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</si>
  <si>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</si>
  <si>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</si>
  <si>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</si>
  <si>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</si>
  <si>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</si>
  <si>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</si>
  <si>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</si>
  <si>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</si>
  <si>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</si>
  <si>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</si>
  <si>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</si>
  <si>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</si>
  <si>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</si>
  <si>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</si>
  <si>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</si>
  <si>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</si>
  <si>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</si>
  <si>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</si>
  <si>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</si>
  <si>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</si>
  <si>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</si>
  <si>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</si>
  <si>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</si>
  <si>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</si>
  <si>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</si>
  <si>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</si>
  <si>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</si>
  <si>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</si>
  <si>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</si>
  <si>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</si>
  <si>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</si>
  <si>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</si>
  <si>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</si>
  <si>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</si>
  <si>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</si>
  <si>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</si>
  <si>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</si>
  <si>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</si>
  <si>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</si>
  <si>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</si>
  <si>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</si>
  <si>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</si>
  <si>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</si>
  <si>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</si>
  <si>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</si>
  <si>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</si>
  <si>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</si>
  <si>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</si>
  <si>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</si>
  <si>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</si>
  <si>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</si>
  <si>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</si>
  <si>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</si>
  <si>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</si>
  <si>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</si>
  <si>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</si>
  <si>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</si>
  <si>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</si>
  <si>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</si>
  <si>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</si>
  <si>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</si>
  <si>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</si>
  <si>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</si>
  <si>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</si>
  <si>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</si>
  <si>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</si>
  <si>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</si>
  <si>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</si>
  <si>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</si>
  <si>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</si>
  <si>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</si>
  <si>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</si>
  <si>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</si>
  <si>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</si>
  <si>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</si>
  <si>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</si>
  <si>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</si>
  <si>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</si>
  <si>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</si>
  <si>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</si>
  <si>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</si>
  <si>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</si>
  <si>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</si>
  <si>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</si>
  <si>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</si>
  <si>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</si>
  <si>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</si>
  <si>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</si>
  <si>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</si>
  <si>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</si>
  <si>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</si>
  <si>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</si>
  <si>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</si>
  <si>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</si>
  <si>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</si>
  <si>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</si>
  <si>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</si>
  <si>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</si>
  <si>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</si>
  <si>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</si>
  <si>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</si>
  <si>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</si>
  <si>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</si>
  <si>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</si>
  <si>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</si>
  <si>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</si>
  <si>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</si>
  <si>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</si>
  <si>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</si>
  <si>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</si>
  <si>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</si>
  <si>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</si>
  <si>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</si>
  <si>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</si>
  <si>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</si>
  <si>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</si>
  <si>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</si>
  <si>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</si>
  <si>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</si>
  <si>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</si>
  <si>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</si>
  <si>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</si>
  <si>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</si>
  <si>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</si>
  <si>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</si>
  <si>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</si>
  <si>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</si>
  <si>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</si>
  <si>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</si>
  <si>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</si>
  <si>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</si>
  <si>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</si>
  <si>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</si>
  <si>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</si>
  <si>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</si>
  <si>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</si>
  <si>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</si>
  <si>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</si>
  <si>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</si>
  <si>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</si>
  <si>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</si>
  <si>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</si>
  <si>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</si>
  <si>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</si>
  <si>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</si>
  <si>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</si>
  <si>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</si>
  <si>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</si>
  <si>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</si>
  <si>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</si>
  <si>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</si>
  <si>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</si>
  <si>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</si>
  <si>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</si>
  <si>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</si>
  <si>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</si>
  <si>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</si>
  <si>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</si>
  <si>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</si>
  <si>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</si>
  <si>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</si>
  <si>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</si>
  <si>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</si>
  <si>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</si>
  <si>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</si>
  <si>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</si>
  <si>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</si>
  <si>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</si>
  <si>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</si>
  <si>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</si>
  <si>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</si>
  <si>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</si>
  <si>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</si>
  <si>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</si>
  <si>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</si>
  <si>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</si>
  <si>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</si>
  <si>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</si>
  <si>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</si>
  <si>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</si>
  <si>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</si>
  <si>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</si>
  <si>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</si>
  <si>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</si>
  <si>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</si>
  <si>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</si>
  <si>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</si>
  <si>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</si>
  <si>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</si>
  <si>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</si>
  <si>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</si>
  <si>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</si>
  <si>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</si>
  <si>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</si>
  <si>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</si>
  <si>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</si>
  <si>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</si>
  <si>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</si>
  <si>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</si>
  <si>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</si>
  <si>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</si>
  <si>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</si>
  <si>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</si>
  <si>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</si>
  <si>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</si>
  <si>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</si>
  <si>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</si>
  <si>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</si>
  <si>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</si>
  <si>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</si>
  <si>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</si>
  <si>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</si>
  <si>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</si>
  <si>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</si>
  <si>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</si>
  <si>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</si>
  <si>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</si>
  <si>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</si>
  <si>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</si>
  <si>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</si>
  <si>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</si>
  <si>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</si>
  <si>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</si>
  <si>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</si>
  <si>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</si>
  <si>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</si>
  <si>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</si>
  <si>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</si>
  <si>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</si>
  <si>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</si>
  <si>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</si>
  <si>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</si>
  <si>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</si>
  <si>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</si>
  <si>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</si>
  <si>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</si>
  <si>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</si>
  <si>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</si>
  <si>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</si>
  <si>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</si>
  <si>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</si>
  <si>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</si>
  <si>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</si>
  <si>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</si>
  <si>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</si>
  <si>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</si>
  <si>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</si>
  <si>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</si>
  <si>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</si>
  <si>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</si>
  <si>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</si>
  <si>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</si>
  <si>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</si>
  <si>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</si>
  <si>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</si>
  <si>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</si>
  <si>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</si>
  <si>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</si>
  <si>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</si>
  <si>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</si>
  <si>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</si>
  <si>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</si>
  <si>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</si>
  <si>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</si>
  <si>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</si>
  <si>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</si>
  <si>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</si>
  <si>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</si>
  <si>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</si>
  <si>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</si>
  <si>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</si>
  <si>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</si>
  <si>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</si>
  <si>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</si>
  <si>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</si>
  <si>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</si>
  <si>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</si>
  <si>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</si>
  <si>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</si>
  <si>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</si>
  <si>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</si>
  <si>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</si>
  <si>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</si>
  <si>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</si>
  <si>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</si>
  <si>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</si>
  <si>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</si>
  <si>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</si>
  <si>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</si>
  <si>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</si>
  <si>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</si>
  <si>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</si>
  <si>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</si>
  <si>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</si>
  <si>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</si>
  <si>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</si>
  <si>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</si>
  <si>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</si>
  <si>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</si>
  <si>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</si>
  <si>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</si>
  <si>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</si>
  <si>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</si>
  <si>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</si>
  <si>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</si>
  <si>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</si>
  <si>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</si>
  <si>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</si>
  <si>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</si>
  <si>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</si>
  <si>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</si>
  <si>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</si>
  <si>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</si>
  <si>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</si>
  <si>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</si>
  <si>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</si>
  <si>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</si>
  <si>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</si>
  <si>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</si>
  <si>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</si>
  <si>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</si>
  <si>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</si>
  <si>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</si>
  <si>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</si>
  <si>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</si>
  <si>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</si>
  <si>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</si>
  <si>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</si>
  <si>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</si>
  <si>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</si>
  <si>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</si>
  <si>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</si>
  <si>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</si>
  <si>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</si>
  <si>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</si>
  <si>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</si>
  <si>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</si>
  <si>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</si>
  <si>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</si>
  <si>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</si>
  <si>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</si>
  <si>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</si>
  <si>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</si>
  <si>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</si>
  <si>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</si>
  <si>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</si>
  <si>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</si>
  <si>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</si>
  <si>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</si>
  <si>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</si>
  <si>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</si>
  <si>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</si>
  <si>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</si>
  <si>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</si>
  <si>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</si>
  <si>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</si>
  <si>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</si>
  <si>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</si>
  <si>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</si>
  <si>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</si>
  <si>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</si>
  <si>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</si>
  <si>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</si>
  <si>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</si>
  <si>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</si>
  <si>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</si>
  <si>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</si>
  <si>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</si>
  <si>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</si>
  <si>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</si>
  <si>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</si>
  <si>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</si>
  <si>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</si>
  <si>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</si>
  <si>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</si>
  <si>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</si>
  <si>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</si>
  <si>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</si>
  <si>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</si>
  <si>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</si>
  <si>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</si>
  <si>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</si>
  <si>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</si>
  <si>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</si>
  <si>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</si>
  <si>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</si>
  <si>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</si>
  <si>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</si>
  <si>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</si>
  <si>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</si>
  <si>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</si>
  <si>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</si>
  <si>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</si>
  <si>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</si>
  <si>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</si>
  <si>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</si>
  <si>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</si>
  <si>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</si>
  <si>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</si>
  <si>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</si>
  <si>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</si>
  <si>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</si>
  <si>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</si>
  <si>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</si>
  <si>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</si>
  <si>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</si>
  <si>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</si>
  <si>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</si>
  <si>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</si>
  <si>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</si>
  <si>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</si>
  <si>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</si>
  <si>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</si>
  <si>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</si>
  <si>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</si>
  <si>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</si>
  <si>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</si>
  <si>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</si>
  <si>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</si>
  <si>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</si>
  <si>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</si>
  <si>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</si>
  <si>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</si>
  <si>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</si>
  <si>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</si>
  <si>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</si>
  <si>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</si>
  <si>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</si>
  <si>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</si>
  <si>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</si>
  <si>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</si>
  <si>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</si>
  <si>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</si>
  <si>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</si>
  <si>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</si>
  <si>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</si>
  <si>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</si>
  <si>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</si>
  <si>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</si>
  <si>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</si>
  <si>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</si>
  <si>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</si>
  <si>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</si>
  <si>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</si>
  <si>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</si>
  <si>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</si>
  <si>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</si>
  <si>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</si>
  <si>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</si>
  <si>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</si>
  <si>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</si>
  <si>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</si>
  <si>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</si>
  <si>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</si>
  <si>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</si>
  <si>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</si>
  <si>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</si>
  <si>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</si>
  <si>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</si>
  <si>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</si>
  <si>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</si>
  <si>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</si>
  <si>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</si>
  <si>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</si>
  <si>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</si>
  <si>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</si>
  <si>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</si>
  <si>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</si>
  <si>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</si>
  <si>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</si>
  <si>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</si>
  <si>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</si>
  <si>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</si>
  <si>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</si>
  <si>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</si>
  <si>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</si>
  <si>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</si>
  <si>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</si>
  <si>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</si>
  <si>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</si>
  <si>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</si>
  <si>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</si>
  <si>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</si>
  <si>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</si>
  <si>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</si>
  <si>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</si>
  <si>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</si>
  <si>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</si>
  <si>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</si>
  <si>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</si>
  <si>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</si>
  <si>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</si>
  <si>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</si>
  <si>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</si>
  <si>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</si>
  <si>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</si>
  <si>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</si>
  <si>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</si>
  <si>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</si>
  <si>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</si>
  <si>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</si>
  <si>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</si>
  <si>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</si>
  <si>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</si>
  <si>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</si>
  <si>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</si>
  <si>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</si>
  <si>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</si>
  <si>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</si>
  <si>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</si>
  <si>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</si>
  <si>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</si>
  <si>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</si>
  <si>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</si>
  <si>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</si>
  <si>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</si>
  <si>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</si>
  <si>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</si>
  <si>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</si>
  <si>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</si>
  <si>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</si>
  <si>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</si>
  <si>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</si>
  <si>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</si>
  <si>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</si>
  <si>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</si>
  <si>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</si>
  <si>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</si>
  <si>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</si>
  <si>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</si>
  <si>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</si>
  <si>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</si>
  <si>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</si>
  <si>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</si>
  <si>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</si>
  <si>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</si>
  <si>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</si>
  <si>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</si>
  <si>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</si>
  <si>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</si>
  <si>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</si>
  <si>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</si>
  <si>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</si>
  <si>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</si>
  <si>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</si>
  <si>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</si>
  <si>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</si>
  <si>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</si>
  <si>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</si>
  <si>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</si>
  <si>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</si>
  <si>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</si>
  <si>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</si>
  <si>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</si>
  <si>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</si>
  <si>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</si>
  <si>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</si>
  <si>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</si>
  <si>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</si>
  <si>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</si>
  <si>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</si>
  <si>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</si>
  <si>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</si>
  <si>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</si>
  <si>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</si>
  <si>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</si>
  <si>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</si>
  <si>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</si>
  <si>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</si>
  <si>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</si>
  <si>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</si>
  <si>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</si>
  <si>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</si>
  <si>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</si>
  <si>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</si>
  <si>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</si>
  <si>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</si>
  <si>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</si>
  <si>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</si>
  <si>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</si>
  <si>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</si>
  <si>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</si>
  <si>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</si>
  <si>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</si>
  <si>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</si>
  <si>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</si>
  <si>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</si>
  <si>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</si>
  <si>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</si>
  <si>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</si>
  <si>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</si>
  <si>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</si>
  <si>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</si>
  <si>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</si>
  <si>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</si>
  <si>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</si>
  <si>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</si>
  <si>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</si>
  <si>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</si>
  <si>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</si>
  <si>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</si>
  <si>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</si>
  <si>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</si>
  <si>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</si>
  <si>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</si>
  <si>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</si>
  <si>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</si>
  <si>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</si>
  <si>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</si>
  <si>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</si>
  <si>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</si>
  <si>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</si>
  <si>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</si>
  <si>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</si>
  <si>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</si>
  <si>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</si>
  <si>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</si>
  <si>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</si>
  <si>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</si>
  <si>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</si>
  <si>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</si>
  <si>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</si>
  <si>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</si>
  <si>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</si>
  <si>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</si>
  <si>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</si>
  <si>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</si>
  <si>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</si>
  <si>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</si>
  <si>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</si>
  <si>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</si>
  <si>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</si>
  <si>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</si>
  <si>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</si>
  <si>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</si>
  <si>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</si>
  <si>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</si>
  <si>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</si>
  <si>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</si>
  <si>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</si>
  <si>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</si>
  <si>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</si>
  <si>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</si>
  <si>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</si>
  <si>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</si>
  <si>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</si>
  <si>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</si>
  <si>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</si>
  <si>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</si>
  <si>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</si>
  <si>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</si>
  <si>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</si>
  <si>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</si>
  <si>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</si>
  <si>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</si>
  <si>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</si>
  <si>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</si>
  <si>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</si>
  <si>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</si>
  <si>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</si>
  <si>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</si>
  <si>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</si>
  <si>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</si>
  <si>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</si>
  <si>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</si>
  <si>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</si>
  <si>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</si>
  <si>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</si>
  <si>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</si>
  <si>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</si>
  <si>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</si>
  <si>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</si>
  <si>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</si>
  <si>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</si>
  <si>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</si>
  <si>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</si>
  <si>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</si>
  <si>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</si>
  <si>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</si>
  <si>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</si>
  <si>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</si>
  <si>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</si>
  <si>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</si>
  <si>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</si>
  <si>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</si>
  <si>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</si>
  <si>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</si>
  <si>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</si>
  <si>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</si>
  <si>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</si>
  <si>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</si>
  <si>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</si>
  <si>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</si>
  <si>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</si>
  <si>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</si>
  <si>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</si>
  <si>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</si>
  <si>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</si>
  <si>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</si>
  <si>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</si>
  <si>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</si>
  <si>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</si>
  <si>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</si>
  <si>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</si>
  <si>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</si>
  <si>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</si>
  <si>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</si>
  <si>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</si>
  <si>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</si>
  <si>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</si>
  <si>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</si>
  <si>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</si>
  <si>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</si>
  <si>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</si>
  <si>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</si>
  <si>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</si>
  <si>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</si>
  <si>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</si>
  <si>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</si>
  <si>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</si>
  <si>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</si>
  <si>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</si>
  <si>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</si>
  <si>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</si>
  <si>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</si>
  <si>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</si>
  <si>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</si>
  <si>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</si>
  <si>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</si>
  <si>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</si>
  <si>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</si>
  <si>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</si>
  <si>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</si>
  <si>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</si>
  <si>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</si>
  <si>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</si>
  <si>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</si>
  <si>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</si>
  <si>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</si>
  <si>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</si>
  <si>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</si>
  <si>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</si>
  <si>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</si>
  <si>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</si>
  <si>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</si>
  <si>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</si>
  <si>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</si>
  <si>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</si>
  <si>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</si>
  <si>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</si>
  <si>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</si>
  <si>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</si>
  <si>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</si>
  <si>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</si>
  <si>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</si>
  <si>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</si>
  <si>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</si>
  <si>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</si>
  <si>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</si>
  <si>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</si>
  <si>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</si>
  <si>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</si>
  <si>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</si>
  <si>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</si>
  <si>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</si>
  <si>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</si>
  <si>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</si>
  <si>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</si>
  <si>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</si>
  <si>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</si>
  <si>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</si>
  <si>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</si>
  <si>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</si>
  <si>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</si>
  <si>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</si>
  <si>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</si>
  <si>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</si>
  <si>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</si>
  <si>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</si>
  <si>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</si>
  <si>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</si>
  <si>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</si>
  <si>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</si>
  <si>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</si>
  <si>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</si>
  <si>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</si>
  <si>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</si>
  <si>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</si>
  <si>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</si>
  <si>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</si>
  <si>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</si>
  <si>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</si>
  <si>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</si>
  <si>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</si>
  <si>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</si>
  <si>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</si>
  <si>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</si>
  <si>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</si>
  <si>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</si>
  <si>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</si>
  <si>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</si>
  <si>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</si>
  <si>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</si>
  <si>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</si>
  <si>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</si>
  <si>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</si>
  <si>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</si>
  <si>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</si>
  <si>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</si>
  <si>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</si>
  <si>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</si>
  <si>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</si>
  <si>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</si>
  <si>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</si>
  <si>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</si>
  <si>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</si>
  <si>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</si>
  <si>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</si>
  <si>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</si>
  <si>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</si>
  <si>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</si>
  <si>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</si>
  <si>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</si>
  <si>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</si>
  <si>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</si>
  <si>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</si>
  <si>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</si>
  <si>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</si>
  <si>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</si>
  <si>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</si>
  <si>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</si>
  <si>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</si>
  <si>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</si>
  <si>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</si>
  <si>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</si>
  <si>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</si>
  <si>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</si>
  <si>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</si>
  <si>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</si>
  <si>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</si>
  <si>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</si>
  <si>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</si>
  <si>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</si>
  <si>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</si>
  <si>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</si>
  <si>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</si>
  <si>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</si>
  <si>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</si>
  <si>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</si>
  <si>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</si>
  <si>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</si>
  <si>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</si>
  <si>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</si>
  <si>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</si>
  <si>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</si>
  <si>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</si>
  <si>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</si>
  <si>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</si>
  <si>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</si>
  <si>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</si>
  <si>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</si>
  <si>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</si>
  <si>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</si>
  <si>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</si>
  <si>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</si>
  <si>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</si>
  <si>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</si>
  <si>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</si>
  <si>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</si>
  <si>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</si>
  <si>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</si>
  <si>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</si>
  <si>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</si>
  <si>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</si>
  <si>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</si>
  <si>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</si>
  <si>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</si>
  <si>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</si>
  <si>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</si>
  <si>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</si>
  <si>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</si>
  <si>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</si>
  <si>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</si>
  <si>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</si>
  <si>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</si>
  <si>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</si>
  <si>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</si>
  <si>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</si>
  <si>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</si>
  <si>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</si>
  <si>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</si>
  <si>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</si>
  <si>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</si>
  <si>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</si>
  <si>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</si>
  <si>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</si>
  <si>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</si>
  <si>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</si>
  <si>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</si>
  <si>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</si>
  <si>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</si>
  <si>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</si>
  <si>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</si>
  <si>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</si>
  <si>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</si>
  <si>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</si>
  <si>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</si>
  <si>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</si>
  <si>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</si>
  <si>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</si>
  <si>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</si>
  <si>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</si>
  <si>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</si>
  <si>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</si>
  <si>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</si>
  <si>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</si>
  <si>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</si>
  <si>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</si>
  <si>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</si>
  <si>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</si>
  <si>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</si>
  <si>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</si>
  <si>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</si>
  <si>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</si>
  <si>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</si>
  <si>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</si>
  <si>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</si>
  <si>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</si>
  <si>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</si>
  <si>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</si>
  <si>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</si>
  <si>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</si>
  <si>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</si>
  <si>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</si>
  <si>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</si>
  <si>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</si>
  <si>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</si>
  <si>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</si>
  <si>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</si>
  <si>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</si>
  <si>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</si>
  <si>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</si>
  <si>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</si>
  <si>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</si>
  <si>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</si>
  <si>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</si>
  <si>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</si>
  <si>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</si>
  <si>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</si>
  <si>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</si>
  <si>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</si>
  <si>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</si>
  <si>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</si>
  <si>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</si>
  <si>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</si>
  <si>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</si>
  <si>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</si>
  <si>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</si>
  <si>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</si>
  <si>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</si>
  <si>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</si>
  <si>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</si>
  <si>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</si>
  <si>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</si>
  <si>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</si>
  <si>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</si>
  <si>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</si>
  <si>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</si>
  <si>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</si>
  <si>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</si>
  <si>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</si>
  <si>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</si>
  <si>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</si>
  <si>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</si>
  <si>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</si>
  <si>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</si>
  <si>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</si>
  <si>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</si>
  <si>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</si>
  <si>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</si>
  <si>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</si>
  <si>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</si>
  <si>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</si>
  <si>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</si>
  <si>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</si>
  <si>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</si>
  <si>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</si>
  <si>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</si>
  <si>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</si>
  <si>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</si>
  <si>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</si>
  <si>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</si>
  <si>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</si>
  <si>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</si>
  <si>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</si>
  <si>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</si>
  <si>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</si>
  <si>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</si>
  <si>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</si>
  <si>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</si>
  <si>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</si>
  <si>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</si>
  <si>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</si>
  <si>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</si>
  <si>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</si>
  <si>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</si>
  <si>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</si>
  <si>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</si>
  <si>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</si>
  <si>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</si>
  <si>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</si>
  <si>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</si>
  <si>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</si>
  <si>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</si>
  <si>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</si>
  <si>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</si>
  <si>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</si>
  <si>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</si>
  <si>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</si>
  <si>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</si>
  <si>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</si>
  <si>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</si>
  <si>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</si>
  <si>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</si>
  <si>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</si>
  <si>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</si>
  <si>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</si>
  <si>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</si>
  <si>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</si>
  <si>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</si>
  <si>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</si>
  <si>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</si>
  <si>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</si>
  <si>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</si>
  <si>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</si>
  <si>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</si>
  <si>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</si>
  <si>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</si>
  <si>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</si>
  <si>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</si>
  <si>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</si>
  <si>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</si>
  <si>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</si>
  <si>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</si>
  <si>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</si>
  <si>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</si>
  <si>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</si>
  <si>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</si>
  <si>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</si>
  <si>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</si>
  <si>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</si>
  <si>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</si>
  <si>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</si>
  <si>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</si>
  <si>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</si>
  <si>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</si>
  <si>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</si>
  <si>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</si>
  <si>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</si>
  <si>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</si>
  <si>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</si>
  <si>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</si>
  <si>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</si>
  <si>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</si>
  <si>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</si>
  <si>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</si>
  <si>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</si>
  <si>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</si>
  <si>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</si>
  <si>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</si>
  <si>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</si>
  <si>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</si>
  <si>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</si>
  <si>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</si>
  <si>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</si>
  <si>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</si>
  <si>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</si>
  <si>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</si>
  <si>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</si>
  <si>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</si>
  <si>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</si>
  <si>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</si>
  <si>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</si>
  <si>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</si>
  <si>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</si>
  <si>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</si>
  <si>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</si>
  <si>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</si>
  <si>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</si>
  <si>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</si>
  <si>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</si>
  <si>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</si>
  <si>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</si>
  <si>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</si>
  <si>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</si>
  <si>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</si>
  <si>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</si>
  <si>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</si>
  <si>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</si>
  <si>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</si>
  <si>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</si>
  <si>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</si>
  <si>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</si>
  <si>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</si>
  <si>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</si>
  <si>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</si>
  <si>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</si>
  <si>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</si>
  <si>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</si>
  <si>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</si>
  <si>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</si>
  <si>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</si>
  <si>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</si>
  <si>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</si>
  <si>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</si>
  <si>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</si>
  <si>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</si>
  <si>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</si>
  <si>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</si>
  <si>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</si>
  <si>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</si>
  <si>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</si>
  <si>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</si>
  <si>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</si>
  <si>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</si>
  <si>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</si>
  <si>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</si>
  <si>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</si>
  <si>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</si>
  <si>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</si>
  <si>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</si>
  <si>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</si>
  <si>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</si>
  <si>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</si>
  <si>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</si>
  <si>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</si>
  <si>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</si>
  <si>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</si>
  <si>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</si>
  <si>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</si>
  <si>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</si>
  <si>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</si>
  <si>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</si>
  <si>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</si>
  <si>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</si>
  <si>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</si>
  <si>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</si>
  <si>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</si>
  <si>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</si>
  <si>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</si>
  <si>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</si>
  <si>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</si>
  <si>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</si>
  <si>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</si>
  <si>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</si>
  <si>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</si>
  <si>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</si>
  <si>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</si>
  <si>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</si>
  <si>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</si>
  <si>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</si>
  <si>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</si>
  <si>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</si>
  <si>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</si>
  <si>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</si>
  <si>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</si>
  <si>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</si>
  <si>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</si>
  <si>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</si>
  <si>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</si>
  <si>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</si>
  <si>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</si>
  <si>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</si>
  <si>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</si>
  <si>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</si>
  <si>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</si>
  <si>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</si>
  <si>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</si>
  <si>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</si>
  <si>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</si>
  <si>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</si>
  <si>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</si>
  <si>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</si>
  <si>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</si>
  <si>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</si>
  <si>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</si>
  <si>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</si>
  <si>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</si>
  <si>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</si>
  <si>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</si>
  <si>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</si>
  <si>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</si>
  <si>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</si>
  <si>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</si>
  <si>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</si>
  <si>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</si>
  <si>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</si>
  <si>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</si>
  <si>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</si>
  <si>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</si>
  <si>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</si>
  <si>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</si>
  <si>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</si>
  <si>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</si>
  <si>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</si>
  <si>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</si>
  <si>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</si>
  <si>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</si>
  <si>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</si>
  <si>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</si>
  <si>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</si>
  <si>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</si>
  <si>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</si>
  <si>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</si>
  <si>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</si>
  <si>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</si>
  <si>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</si>
  <si>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</si>
  <si>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</si>
  <si>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</si>
  <si>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</si>
  <si>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</si>
  <si>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</si>
  <si>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</si>
  <si>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</si>
  <si>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</si>
  <si>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</si>
  <si>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</si>
  <si>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</si>
  <si>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</si>
  <si>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</si>
  <si>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</si>
  <si>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</si>
  <si>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</si>
  <si>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</si>
  <si>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</si>
  <si>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</si>
  <si>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</si>
  <si>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</si>
  <si>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</si>
  <si>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</si>
  <si>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</si>
  <si>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</si>
  <si>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</si>
  <si>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</si>
  <si>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</si>
  <si>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</si>
  <si>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</si>
  <si>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</si>
  <si>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</si>
  <si>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</si>
  <si>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</si>
  <si>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</si>
  <si>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</si>
  <si>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</si>
  <si>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</si>
  <si>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</si>
  <si>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</si>
  <si>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</si>
  <si>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</si>
  <si>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</si>
  <si>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</si>
  <si>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</si>
  <si>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</si>
  <si>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</si>
  <si>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</si>
  <si>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</si>
  <si>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</si>
  <si>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</si>
  <si>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</si>
  <si>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</si>
  <si>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</si>
  <si>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</si>
  <si>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</si>
  <si>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</si>
  <si>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</si>
  <si>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</si>
  <si>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</si>
  <si>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</si>
  <si>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</si>
  <si>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</si>
  <si>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</si>
  <si>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</si>
  <si>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</si>
  <si>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</si>
  <si>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</si>
  <si>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</si>
  <si>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</si>
  <si>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</si>
  <si>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</si>
  <si>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</si>
  <si>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</si>
  <si>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</si>
  <si>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</si>
  <si>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</si>
  <si>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</si>
  <si>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</si>
  <si>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</si>
  <si>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</si>
  <si>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</si>
  <si>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</si>
  <si>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</si>
  <si>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</si>
  <si>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</si>
  <si>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</si>
  <si>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</si>
  <si>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</si>
  <si>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</si>
  <si>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</si>
  <si>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</si>
  <si>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</si>
  <si>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</si>
  <si>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</si>
  <si>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</si>
  <si>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</si>
  <si>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</si>
  <si>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</si>
  <si>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</si>
  <si>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</si>
  <si>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</si>
  <si>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</si>
  <si>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</si>
  <si>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</si>
  <si>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</si>
  <si>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</si>
  <si>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</si>
  <si>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</si>
  <si>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</si>
  <si>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</si>
  <si>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</si>
  <si>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</si>
  <si>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</si>
  <si>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</si>
  <si>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</si>
  <si>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</si>
  <si>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</si>
  <si>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</si>
  <si>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</si>
  <si>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</si>
  <si>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</si>
  <si>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</si>
  <si>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</si>
  <si>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</si>
  <si>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</si>
  <si>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</si>
  <si>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</si>
  <si>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</si>
  <si>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</si>
  <si>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</si>
  <si>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</si>
  <si>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</si>
  <si>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</si>
  <si>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</si>
  <si>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</si>
  <si>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</si>
  <si>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</si>
  <si>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</si>
  <si>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</si>
  <si>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</si>
  <si>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</si>
  <si>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</si>
  <si>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</si>
  <si>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</si>
  <si>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</si>
  <si>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</si>
  <si>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</si>
  <si>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</si>
  <si>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</si>
  <si>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</si>
  <si>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</si>
  <si>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</si>
  <si>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</si>
  <si>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</si>
  <si>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</si>
  <si>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</si>
  <si>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</si>
  <si>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</si>
  <si>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</si>
  <si>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</si>
  <si>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</si>
  <si>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</si>
  <si>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</si>
  <si>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</si>
  <si>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</si>
  <si>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</si>
  <si>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</si>
  <si>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</si>
  <si>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</si>
  <si>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</si>
  <si>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</si>
  <si>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</si>
  <si>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</si>
  <si>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</si>
  <si>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</si>
  <si>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</si>
  <si>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</si>
  <si>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</si>
  <si>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</si>
  <si>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</si>
  <si>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</si>
  <si>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</si>
  <si>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</si>
  <si>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</si>
  <si>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</si>
  <si>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</si>
  <si>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</si>
  <si>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</si>
  <si>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</si>
  <si>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</si>
  <si>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</si>
  <si>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</si>
  <si>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</si>
  <si>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</si>
  <si>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</si>
  <si>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</si>
  <si>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</si>
  <si>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</si>
  <si>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</si>
  <si>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</si>
  <si>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</si>
  <si>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</si>
  <si>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</si>
  <si>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</si>
  <si>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</si>
  <si>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</si>
  <si>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</si>
  <si>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</si>
  <si>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</si>
  <si>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</si>
  <si>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</si>
  <si>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</si>
  <si>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</si>
  <si>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</si>
  <si>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</si>
  <si>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</si>
  <si>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</si>
  <si>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</si>
  <si>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</si>
  <si>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</si>
  <si>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</si>
  <si>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</si>
  <si>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</si>
  <si>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</si>
  <si>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</si>
  <si>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</si>
  <si>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</si>
  <si>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</si>
  <si>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</si>
  <si>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</si>
  <si>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</si>
  <si>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</si>
  <si>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</si>
  <si>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</si>
  <si>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</si>
  <si>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</si>
  <si>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</si>
  <si>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</si>
  <si>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</si>
  <si>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</si>
  <si>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</si>
  <si>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</si>
  <si>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</si>
  <si>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</si>
  <si>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</si>
  <si>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</si>
  <si>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</si>
  <si>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</si>
  <si>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</si>
  <si>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</si>
  <si>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</si>
  <si>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</si>
  <si>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</si>
  <si>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</si>
  <si>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</si>
  <si>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</si>
  <si>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</si>
  <si>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</si>
  <si>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</si>
  <si>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</si>
  <si>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</si>
  <si>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</si>
  <si>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</si>
  <si>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</si>
  <si>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</si>
  <si>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</si>
  <si>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</si>
  <si>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</si>
  <si>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</si>
  <si>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</si>
  <si>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</si>
  <si>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</si>
  <si>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</si>
  <si>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</si>
  <si>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</si>
  <si>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</si>
  <si>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</si>
  <si>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</si>
  <si>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</si>
  <si>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</si>
  <si>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</si>
  <si>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</si>
  <si>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</si>
  <si>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</si>
  <si>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</si>
  <si>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</si>
  <si>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</si>
  <si>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</si>
  <si>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</si>
  <si>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</si>
  <si>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</si>
  <si>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</si>
  <si>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</si>
  <si>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</si>
  <si>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</si>
  <si>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</si>
  <si>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</si>
  <si>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</si>
  <si>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</si>
  <si>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</si>
  <si>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</si>
  <si>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</si>
  <si>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</si>
  <si>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</si>
  <si>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</si>
  <si>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</si>
  <si>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</si>
  <si>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</si>
  <si>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</si>
  <si>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</si>
  <si>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</si>
  <si>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</si>
  <si>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</si>
  <si>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</si>
  <si>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</si>
  <si>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</si>
  <si>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</si>
  <si>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</si>
  <si>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</si>
  <si>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</si>
  <si>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</si>
  <si>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</si>
  <si>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</si>
  <si>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</si>
  <si>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</si>
  <si>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</si>
  <si>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</si>
  <si>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</si>
  <si>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</si>
  <si>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</si>
  <si>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</si>
  <si>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</si>
  <si>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</si>
  <si>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</si>
  <si>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</si>
  <si>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</si>
  <si>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</si>
  <si>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</si>
  <si>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</si>
  <si>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</si>
  <si>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</si>
  <si>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</si>
  <si>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</si>
  <si>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</si>
  <si>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</si>
  <si>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</si>
  <si>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</si>
  <si>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</si>
  <si>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</si>
  <si>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</si>
  <si>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</si>
  <si>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</si>
  <si>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</si>
  <si>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</si>
  <si>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</si>
  <si>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</si>
  <si>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</si>
  <si>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</si>
  <si>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</si>
  <si>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</si>
  <si>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</si>
  <si>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</si>
  <si>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</si>
  <si>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</si>
  <si>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</si>
  <si>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</si>
  <si>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</si>
  <si>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</si>
  <si>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</si>
  <si>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</si>
  <si>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</si>
  <si>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</si>
  <si>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</si>
  <si>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</si>
  <si>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</si>
  <si>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</si>
  <si>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</si>
  <si>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</si>
  <si>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</si>
  <si>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</si>
  <si>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</si>
  <si>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</si>
  <si>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</si>
  <si>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</si>
  <si>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</si>
  <si>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</si>
  <si>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</si>
  <si>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</si>
  <si>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</si>
  <si>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</si>
  <si>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</si>
  <si>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</si>
  <si>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</si>
  <si>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</si>
  <si>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</si>
  <si>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</si>
  <si>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</si>
  <si>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</si>
  <si>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</si>
  <si>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</si>
  <si>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</si>
  <si>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</si>
  <si>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</si>
  <si>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</si>
  <si>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</si>
  <si>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</si>
  <si>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</si>
  <si>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</si>
  <si>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</si>
  <si>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</si>
  <si>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</si>
  <si>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</si>
  <si>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</si>
  <si>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</si>
  <si>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</si>
  <si>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</si>
  <si>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</si>
  <si>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</si>
  <si>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</si>
  <si>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</si>
  <si>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</si>
  <si>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</si>
  <si>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</si>
  <si>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</si>
  <si>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</si>
  <si>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</si>
  <si>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</si>
  <si>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</si>
  <si>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</si>
  <si>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</si>
  <si>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</si>
  <si>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</si>
  <si>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</si>
  <si>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</si>
  <si>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</si>
  <si>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</si>
  <si>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</si>
  <si>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</si>
  <si>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</si>
  <si>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</si>
  <si>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</si>
  <si>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</si>
  <si>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</si>
  <si>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</si>
  <si>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</si>
  <si>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</si>
  <si>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</si>
  <si>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</si>
  <si>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</si>
  <si>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</si>
  <si>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</si>
  <si>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</si>
  <si>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</si>
  <si>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</si>
  <si>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</si>
  <si>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</si>
  <si>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</si>
  <si>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</si>
  <si>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</si>
  <si>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</si>
  <si>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</si>
  <si>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</si>
  <si>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</si>
  <si>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</si>
  <si>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</si>
  <si>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</si>
  <si>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</si>
  <si>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</si>
  <si>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</si>
  <si>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</si>
  <si>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</si>
  <si>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</si>
  <si>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</si>
  <si>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</si>
  <si>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</si>
  <si>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</si>
  <si>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</si>
  <si>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</si>
  <si>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</si>
  <si>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</si>
  <si>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</si>
  <si>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</si>
  <si>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</si>
  <si>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</si>
  <si>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</si>
  <si>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</si>
  <si>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</si>
  <si>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</si>
  <si>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</si>
  <si>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</si>
  <si>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</si>
  <si>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</si>
  <si>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</si>
  <si>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</si>
  <si>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</si>
  <si>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</si>
  <si>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</si>
  <si>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</si>
  <si>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</si>
  <si>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</si>
  <si>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</si>
  <si>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</si>
  <si>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</si>
  <si>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</si>
  <si>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</si>
  <si>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</si>
  <si>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</si>
  <si>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</si>
  <si>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</si>
  <si>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</si>
  <si>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</si>
  <si>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</si>
  <si>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</si>
  <si>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</si>
  <si>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</si>
  <si>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</si>
  <si>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</si>
  <si>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</si>
  <si>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</si>
  <si>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</si>
  <si>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</si>
  <si>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</si>
  <si>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</si>
  <si>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</si>
  <si>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</si>
  <si>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</si>
  <si>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</si>
  <si>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</si>
  <si>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</si>
  <si>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</si>
  <si>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</si>
  <si>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</si>
  <si>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</si>
  <si>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</si>
  <si>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</si>
  <si>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</si>
  <si>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</si>
  <si>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</si>
  <si>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</si>
  <si>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</si>
  <si>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</si>
  <si>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</si>
  <si>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</si>
  <si>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</si>
  <si>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</si>
  <si>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</si>
  <si>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</si>
  <si>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</si>
  <si>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</si>
  <si>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</si>
  <si>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</si>
  <si>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</si>
  <si>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</si>
  <si>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</si>
  <si>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</si>
  <si>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</si>
  <si>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</si>
  <si>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</si>
  <si>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</si>
  <si>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</si>
  <si>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</si>
  <si>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</si>
  <si>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</si>
  <si>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</si>
  <si>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</si>
  <si>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</si>
  <si>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</si>
  <si>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</si>
  <si>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</si>
  <si>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</si>
  <si>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</si>
  <si>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</si>
  <si>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</si>
  <si>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</si>
  <si>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</si>
  <si>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</si>
  <si>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</si>
  <si>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</si>
  <si>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</si>
  <si>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</si>
  <si>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</si>
  <si>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</si>
  <si>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</si>
  <si>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</si>
  <si>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</si>
  <si>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</si>
  <si>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</si>
  <si>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</si>
  <si>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</si>
  <si>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</si>
  <si>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</si>
  <si>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</si>
  <si>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</si>
  <si>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</si>
  <si>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</si>
  <si>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</si>
  <si>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</si>
  <si>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</si>
  <si>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</si>
  <si>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</si>
  <si>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</si>
  <si>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</si>
  <si>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</si>
  <si>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</si>
  <si>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</si>
  <si>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</si>
  <si>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</si>
  <si>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</si>
  <si>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</si>
  <si>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</si>
  <si>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</si>
  <si>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</si>
  <si>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</si>
  <si>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</si>
  <si>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</si>
  <si>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</si>
  <si>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</si>
  <si>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</si>
  <si>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</si>
  <si>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</si>
  <si>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</si>
  <si>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</si>
  <si>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</si>
  <si>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</si>
  <si>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</si>
  <si>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</si>
  <si>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</si>
  <si>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</si>
  <si>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</si>
  <si>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</si>
  <si>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</si>
  <si>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</si>
  <si>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</si>
  <si>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</si>
  <si>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</si>
  <si>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</si>
  <si>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</si>
  <si>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</si>
  <si>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</si>
  <si>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</si>
  <si>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</si>
  <si>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</si>
  <si>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</si>
  <si>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</si>
  <si>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</si>
  <si>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</si>
  <si>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</si>
  <si>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</si>
  <si>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</si>
  <si>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</si>
  <si>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</si>
  <si>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</si>
  <si>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</si>
  <si>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</si>
  <si>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</si>
  <si>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</si>
  <si>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</si>
  <si>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</si>
  <si>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</si>
  <si>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</si>
  <si>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</si>
  <si>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</si>
  <si>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</si>
  <si>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</si>
  <si>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</si>
  <si>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</si>
  <si>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</si>
  <si>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</si>
  <si>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</si>
  <si>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</si>
  <si>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</si>
  <si>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</si>
  <si>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</si>
  <si>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</si>
  <si>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</si>
  <si>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</si>
  <si>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</si>
  <si>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</si>
  <si>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</si>
  <si>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</si>
  <si>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</si>
  <si>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</si>
  <si>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</si>
  <si>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</si>
  <si>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</si>
  <si>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</si>
  <si>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</si>
  <si>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</si>
  <si>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</si>
  <si>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</si>
  <si>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</si>
  <si>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</si>
  <si>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</si>
  <si>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</si>
  <si>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</si>
  <si>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</si>
  <si>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</si>
  <si>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</si>
  <si>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</si>
  <si>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</si>
  <si>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</si>
  <si>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</si>
  <si>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</si>
  <si>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</si>
  <si>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</si>
  <si>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</si>
  <si>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</si>
  <si>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</si>
  <si>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</si>
  <si>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</si>
  <si>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</si>
  <si>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</si>
  <si>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</si>
  <si>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</si>
  <si>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</si>
  <si>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</si>
  <si>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</si>
  <si>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</si>
  <si>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</si>
  <si>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</si>
  <si>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</si>
  <si>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</si>
  <si>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</si>
  <si>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</si>
  <si>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</si>
  <si>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</si>
  <si>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</si>
  <si>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</si>
  <si>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</si>
  <si>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</si>
  <si>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</si>
  <si>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</si>
  <si>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</si>
  <si>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</si>
  <si>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</si>
  <si>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</si>
  <si>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</si>
  <si>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</si>
  <si>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</si>
  <si>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</si>
  <si>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</si>
  <si>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</si>
  <si>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</si>
  <si>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</si>
  <si>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</si>
  <si>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</si>
  <si>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</si>
  <si>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</si>
  <si>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</si>
  <si>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</si>
  <si>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</si>
  <si>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</si>
  <si>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</si>
  <si>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</si>
  <si>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</si>
  <si>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</si>
  <si>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</si>
  <si>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</si>
  <si>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</si>
  <si>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</si>
  <si>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</si>
  <si>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</si>
  <si>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</si>
  <si>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</si>
  <si>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</si>
  <si>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</si>
  <si>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</si>
  <si>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</si>
  <si>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</si>
  <si>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</si>
  <si>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</si>
  <si>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</si>
  <si>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</si>
  <si>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</si>
  <si>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</si>
  <si>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</si>
  <si>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</si>
  <si>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</si>
  <si>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</si>
  <si>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</si>
  <si>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</si>
  <si>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</si>
  <si>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</si>
  <si>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</si>
  <si>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</si>
  <si>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</si>
  <si>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</si>
  <si>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</si>
  <si>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</si>
  <si>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</si>
  <si>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</si>
  <si>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</si>
  <si>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</si>
  <si>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</si>
  <si>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</si>
  <si>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</si>
  <si>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</si>
  <si>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</si>
  <si>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</si>
  <si>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</si>
  <si>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</si>
  <si>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</si>
  <si>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</si>
  <si>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</si>
  <si>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</si>
  <si>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</si>
  <si>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</si>
  <si>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</si>
  <si>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</si>
  <si>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</si>
  <si>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</si>
  <si>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</si>
  <si>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</si>
  <si>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</si>
  <si>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</si>
  <si>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</si>
  <si>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</si>
  <si>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</si>
  <si>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</si>
  <si>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</si>
  <si>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</si>
  <si>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</si>
  <si>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</si>
  <si>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</si>
  <si>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</si>
  <si>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</si>
  <si>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</si>
  <si>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</si>
  <si>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</si>
  <si>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</si>
  <si>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</si>
  <si>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</si>
  <si>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</si>
  <si>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</si>
  <si>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</si>
  <si>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</si>
  <si>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</si>
  <si>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</si>
  <si>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</si>
  <si>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</si>
  <si>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</si>
  <si>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</si>
  <si>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</si>
  <si>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</si>
  <si>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</si>
  <si>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</si>
  <si>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</si>
  <si>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</si>
  <si>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</si>
  <si>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</si>
  <si>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</si>
  <si>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</si>
  <si>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</si>
  <si>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</si>
  <si>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</si>
  <si>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</si>
  <si>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</si>
  <si>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</si>
  <si>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</si>
  <si>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</si>
  <si>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</si>
  <si>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</si>
  <si>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</si>
  <si>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</si>
  <si>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</si>
  <si>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</si>
  <si>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</si>
  <si>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</si>
  <si>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</si>
  <si>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</si>
  <si>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</si>
  <si>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</si>
  <si>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</si>
  <si>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</si>
  <si>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</si>
  <si>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</si>
  <si>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</si>
  <si>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</si>
  <si>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</si>
  <si>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</si>
  <si>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</si>
  <si>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</si>
  <si>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</si>
  <si>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</si>
  <si>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</si>
  <si>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</si>
  <si>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</si>
  <si>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</si>
  <si>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</si>
  <si>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</si>
  <si>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</si>
  <si>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</si>
  <si>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</si>
  <si>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</si>
  <si>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</si>
  <si>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</si>
  <si>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</si>
  <si>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</si>
  <si>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</si>
  <si>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</si>
  <si>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</si>
  <si>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</si>
  <si>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</si>
  <si>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</si>
  <si>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</si>
  <si>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</si>
  <si>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</si>
  <si>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</si>
  <si>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</si>
  <si>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</si>
  <si>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</si>
  <si>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</si>
  <si>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</si>
  <si>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</si>
  <si>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</si>
  <si>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</si>
  <si>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</si>
  <si>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</si>
  <si>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</si>
  <si>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</si>
  <si>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</si>
  <si>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</si>
  <si>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</si>
  <si>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</si>
  <si>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</si>
  <si>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</si>
  <si>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</si>
  <si>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</si>
  <si>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</si>
  <si>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</si>
  <si>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</si>
  <si>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</si>
  <si>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</si>
  <si>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</si>
  <si>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</si>
  <si>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</si>
  <si>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</si>
  <si>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</si>
  <si>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</si>
  <si>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</si>
  <si>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</si>
  <si>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</si>
  <si>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</si>
  <si>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</si>
  <si>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</si>
  <si>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</si>
  <si>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</si>
  <si>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</si>
  <si>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</si>
  <si>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</si>
  <si>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</si>
  <si>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</si>
  <si>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</si>
  <si>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</si>
  <si>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</si>
  <si>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</si>
  <si>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</si>
  <si>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</si>
  <si>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</si>
  <si>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</si>
  <si>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</si>
  <si>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</si>
  <si>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</si>
  <si>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</si>
  <si>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</si>
  <si>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</si>
  <si>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</si>
  <si>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</si>
  <si>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</si>
  <si>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</si>
  <si>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</si>
  <si>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</si>
  <si>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</si>
  <si>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</si>
  <si>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</si>
  <si>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</si>
  <si>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</si>
  <si>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</si>
  <si>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</si>
  <si>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</si>
  <si>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</si>
  <si>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</si>
  <si>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</si>
  <si>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</si>
  <si>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</si>
  <si>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</si>
  <si>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</si>
  <si>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</si>
  <si>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</si>
  <si>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</si>
  <si>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</si>
  <si>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</si>
  <si>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</si>
  <si>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</si>
  <si>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</si>
  <si>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</si>
  <si>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</si>
  <si>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</si>
  <si>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</si>
  <si>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</si>
  <si>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</si>
  <si>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</si>
  <si>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</si>
  <si>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</si>
  <si>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</si>
  <si>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</si>
  <si>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</si>
  <si>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</si>
  <si>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</si>
  <si>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</si>
  <si>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</si>
  <si>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</si>
  <si>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</si>
  <si>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</si>
  <si>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</si>
  <si>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</si>
  <si>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</si>
  <si>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</si>
  <si>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</si>
  <si>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</si>
  <si>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</si>
  <si>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</si>
  <si>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</si>
  <si>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</si>
  <si>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</si>
  <si>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</si>
  <si>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</si>
  <si>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</si>
  <si>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</si>
  <si>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</si>
  <si>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</si>
  <si>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</si>
  <si>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</si>
  <si>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</si>
  <si>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</si>
  <si>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</si>
  <si>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</si>
  <si>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</si>
  <si>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</si>
  <si>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</si>
  <si>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</si>
  <si>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</si>
  <si>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</si>
  <si>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</si>
  <si>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</si>
  <si>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</si>
  <si>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</si>
  <si>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</si>
  <si>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</si>
  <si>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</si>
  <si>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</si>
  <si>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</si>
  <si>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</si>
  <si>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</si>
  <si>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</si>
  <si>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</si>
  <si>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</si>
  <si>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</si>
  <si>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</si>
  <si>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</si>
  <si>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</si>
  <si>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</si>
  <si>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</si>
  <si>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</si>
  <si>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</si>
  <si>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</si>
  <si>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</si>
  <si>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</si>
  <si>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</si>
  <si>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</si>
  <si>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</si>
  <si>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</si>
  <si>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</si>
  <si>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</si>
  <si>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</si>
  <si>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</si>
  <si>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</si>
  <si>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</si>
  <si>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</si>
  <si>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</si>
  <si>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</si>
  <si>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</si>
  <si>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</si>
  <si>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</si>
  <si>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</si>
  <si>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</si>
  <si>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</si>
  <si>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</si>
  <si>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</si>
  <si>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</si>
  <si>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</si>
  <si>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</si>
  <si>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</si>
  <si>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</si>
  <si>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</si>
  <si>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</si>
  <si>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</si>
  <si>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</si>
  <si>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</si>
  <si>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</si>
  <si>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</si>
  <si>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</si>
  <si>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</si>
  <si>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</si>
  <si>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</si>
  <si>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</si>
  <si>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</si>
  <si>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</si>
  <si>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</si>
  <si>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</si>
  <si>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</si>
  <si>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</si>
  <si>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</si>
  <si>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</si>
  <si>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</si>
  <si>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</si>
  <si>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</si>
  <si>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</si>
  <si>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</si>
  <si>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</si>
  <si>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</si>
  <si>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</si>
  <si>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</si>
  <si>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</si>
  <si>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</si>
  <si>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</si>
  <si>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</si>
  <si>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</si>
  <si>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</si>
  <si>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</si>
  <si>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</si>
  <si>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</si>
  <si>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</si>
  <si>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</si>
  <si>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</si>
  <si>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</si>
  <si>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</si>
  <si>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</si>
  <si>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</si>
  <si>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</si>
  <si>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</si>
  <si>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</si>
  <si>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</si>
  <si>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</si>
  <si>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</si>
  <si>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</si>
  <si>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</si>
  <si>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</si>
  <si>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</si>
  <si>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</si>
  <si>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</si>
  <si>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</si>
  <si>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</si>
  <si>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</si>
  <si>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</si>
  <si>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</si>
  <si>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</si>
  <si>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</si>
  <si>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</si>
  <si>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</si>
  <si>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</si>
  <si>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</si>
  <si>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</si>
  <si>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</si>
  <si>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</si>
  <si>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</si>
  <si>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</si>
  <si>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</si>
  <si>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</si>
  <si>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</si>
  <si>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</si>
  <si>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</si>
  <si>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</si>
  <si>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</si>
  <si>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</si>
  <si>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</si>
  <si>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</si>
  <si>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</si>
  <si>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</si>
  <si>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</si>
  <si>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</si>
  <si>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</si>
  <si>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</si>
  <si>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</si>
  <si>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</si>
  <si>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</si>
  <si>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</si>
  <si>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</si>
  <si>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</si>
  <si>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</si>
  <si>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</si>
  <si>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</si>
  <si>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</si>
  <si>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</si>
  <si>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</si>
  <si>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</si>
  <si>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</si>
  <si>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</si>
  <si>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</si>
  <si>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</si>
  <si>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</si>
  <si>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</si>
  <si>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</si>
  <si>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</si>
  <si>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</si>
  <si>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</si>
  <si>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</si>
  <si>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</si>
  <si>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</si>
  <si>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</si>
  <si>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</si>
  <si>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</si>
  <si>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</si>
  <si>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</si>
  <si>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</si>
  <si>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</si>
  <si>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</si>
  <si>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</si>
  <si>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</si>
  <si>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</si>
  <si>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</si>
  <si>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</si>
  <si>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</si>
  <si>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</si>
  <si>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</si>
  <si>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</si>
  <si>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</si>
  <si>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</si>
  <si>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</si>
  <si>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</si>
  <si>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</si>
  <si>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</si>
  <si>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</si>
  <si>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</si>
  <si>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</si>
  <si>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</si>
  <si>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</si>
  <si>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</si>
  <si>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</si>
  <si>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</si>
  <si>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</si>
  <si>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</si>
  <si>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</si>
  <si>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</si>
  <si>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</si>
  <si>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</si>
  <si>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</si>
  <si>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</si>
  <si>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</si>
  <si>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</si>
  <si>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</si>
  <si>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</si>
  <si>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</si>
  <si>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</si>
  <si>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</si>
  <si>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</si>
  <si>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</si>
  <si>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</si>
  <si>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</si>
  <si>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</si>
  <si>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</si>
  <si>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</si>
  <si>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</si>
  <si>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</si>
  <si>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</si>
  <si>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</si>
  <si>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</si>
  <si>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</si>
  <si>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</si>
  <si>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</si>
  <si>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</si>
  <si>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</si>
  <si>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</si>
  <si>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</si>
  <si>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</si>
  <si>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</si>
  <si>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</si>
  <si>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</si>
  <si>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</si>
  <si>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</si>
  <si>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</si>
  <si>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</si>
  <si>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</si>
  <si>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</si>
  <si>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</si>
  <si>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</si>
  <si>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</si>
  <si>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</si>
  <si>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</si>
  <si>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</si>
  <si>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</si>
  <si>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</si>
  <si>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</si>
  <si>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</si>
  <si>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</si>
  <si>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</si>
  <si>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</si>
  <si>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</si>
  <si>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</si>
  <si>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</si>
  <si>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</si>
  <si>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</si>
  <si>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</si>
  <si>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</si>
  <si>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</si>
  <si>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</si>
  <si>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</si>
  <si>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</si>
  <si>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</si>
  <si>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</si>
  <si>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</si>
  <si>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</si>
  <si>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</si>
  <si>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</si>
  <si>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</si>
  <si>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</si>
  <si>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</si>
  <si>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</si>
  <si>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</si>
  <si>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</si>
  <si>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</si>
  <si>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</si>
  <si>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</si>
  <si>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</si>
  <si>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</si>
  <si>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</si>
  <si>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</si>
  <si>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</si>
  <si>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</si>
  <si>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</si>
  <si>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</si>
  <si>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</si>
  <si>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</si>
  <si>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</si>
  <si>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</si>
  <si>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</si>
  <si>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</si>
  <si>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</si>
  <si>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</si>
  <si>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</si>
  <si>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</si>
  <si>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</si>
  <si>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</si>
  <si>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</si>
  <si>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</si>
  <si>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</si>
  <si>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</si>
  <si>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</si>
  <si>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</si>
  <si>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</si>
  <si>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</si>
  <si>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</si>
  <si>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</si>
  <si>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</si>
  <si>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</si>
  <si>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</si>
  <si>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</si>
  <si>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</si>
  <si>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</si>
  <si>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</si>
  <si>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</si>
  <si>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</si>
  <si>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</si>
  <si>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</si>
  <si>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</si>
  <si>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</si>
  <si>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</si>
  <si>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</si>
  <si>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</si>
  <si>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</si>
  <si>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</si>
  <si>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</si>
  <si>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</si>
  <si>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</si>
  <si>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</si>
  <si>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</si>
  <si>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</si>
  <si>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</si>
  <si>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</si>
  <si>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</si>
  <si>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</si>
  <si>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</si>
  <si>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</si>
  <si>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</si>
  <si>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</si>
  <si>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</si>
  <si>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</si>
  <si>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</si>
  <si>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</si>
  <si>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</si>
  <si>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</si>
  <si>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</si>
  <si>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</si>
  <si>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</si>
  <si>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</si>
  <si>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</si>
  <si>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</si>
  <si>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</si>
  <si>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</si>
  <si>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</si>
  <si>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</si>
  <si>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</si>
  <si>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</si>
  <si>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</si>
  <si>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</si>
  <si>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</si>
  <si>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</si>
  <si>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</si>
  <si>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</si>
  <si>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</si>
  <si>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</si>
  <si>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</si>
  <si>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</si>
  <si>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</si>
  <si>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</si>
  <si>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</si>
  <si>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</si>
  <si>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</si>
  <si>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</si>
  <si>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</si>
  <si>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</si>
  <si>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</si>
  <si>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</si>
  <si>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</si>
  <si>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</si>
  <si>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</si>
  <si>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</si>
  <si>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</si>
  <si>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</si>
  <si>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</si>
  <si>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</si>
  <si>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</si>
  <si>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</si>
  <si>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</si>
  <si>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</si>
  <si>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</si>
  <si>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</si>
  <si>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</si>
  <si>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</si>
  <si>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</si>
  <si>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</si>
  <si>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</si>
  <si>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</si>
  <si>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</si>
  <si>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</si>
  <si>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</si>
  <si>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</si>
  <si>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</si>
  <si>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</si>
  <si>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</si>
  <si>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</si>
  <si>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</si>
  <si>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</si>
  <si>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</si>
  <si>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</si>
  <si>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</si>
  <si>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</si>
  <si>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</si>
  <si>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</si>
  <si>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</si>
  <si>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</si>
  <si>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</si>
  <si>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</si>
  <si>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</si>
  <si>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</si>
  <si>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</si>
  <si>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</si>
  <si>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</si>
  <si>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</si>
  <si>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</si>
  <si>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</si>
  <si>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</si>
  <si>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</si>
  <si>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</si>
  <si>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</si>
  <si>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</si>
  <si>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</si>
  <si>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</si>
  <si>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</si>
  <si>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</si>
  <si>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</si>
  <si>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</si>
  <si>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</si>
  <si>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</si>
  <si>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</si>
  <si>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</si>
  <si>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</si>
  <si>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</si>
  <si>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</si>
  <si>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</si>
  <si>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</si>
  <si>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</si>
  <si>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</si>
  <si>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</si>
  <si>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</si>
  <si>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</si>
  <si>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</si>
  <si>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</si>
  <si>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</si>
  <si>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</si>
  <si>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</si>
  <si>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</si>
  <si>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</si>
  <si>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</si>
  <si>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</si>
  <si>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</si>
  <si>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</si>
  <si>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</si>
  <si>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</si>
  <si>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</si>
  <si>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</si>
  <si>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</si>
  <si>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</si>
  <si>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</si>
  <si>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</si>
  <si>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</si>
  <si>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</si>
  <si>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</si>
  <si>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</si>
  <si>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</si>
  <si>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</si>
  <si>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</si>
  <si>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</si>
  <si>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</si>
  <si>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</si>
  <si>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</si>
  <si>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</si>
  <si>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</si>
  <si>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</si>
  <si>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</si>
  <si>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</si>
  <si>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</si>
  <si>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</si>
  <si>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</si>
  <si>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</si>
  <si>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</si>
  <si>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</si>
  <si>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</si>
  <si>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</si>
  <si>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</si>
  <si>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</si>
  <si>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</si>
  <si>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</si>
  <si>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</si>
  <si>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</si>
  <si>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</si>
  <si>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</si>
  <si>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</si>
  <si>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</si>
  <si>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</si>
  <si>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</si>
  <si>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</si>
  <si>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</si>
  <si>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</si>
  <si>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</si>
  <si>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</si>
  <si>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</si>
  <si>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</si>
  <si>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</si>
  <si>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</si>
  <si>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</si>
  <si>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</si>
  <si>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</si>
  <si>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</si>
  <si>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</si>
  <si>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</si>
  <si>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</si>
  <si>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</si>
  <si>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</si>
  <si>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</si>
  <si>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</si>
  <si>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</si>
  <si>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</si>
  <si>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</si>
  <si>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</si>
  <si>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</si>
  <si>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</si>
  <si>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</si>
  <si>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</si>
  <si>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</si>
  <si>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</si>
  <si>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</si>
  <si>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</si>
  <si>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</si>
  <si>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</si>
  <si>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</si>
  <si>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</si>
  <si>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</si>
  <si>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</si>
  <si>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</si>
  <si>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</si>
  <si>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</si>
  <si>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</si>
  <si>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</si>
  <si>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</si>
  <si>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</si>
  <si>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</si>
  <si>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</si>
  <si>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</si>
  <si>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</si>
  <si>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</si>
  <si>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</si>
  <si>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</si>
  <si>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</si>
  <si>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</si>
  <si>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</si>
  <si>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</si>
  <si>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</si>
  <si>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</si>
  <si>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</si>
  <si>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</si>
  <si>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</si>
  <si>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</si>
  <si>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</si>
  <si>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</si>
  <si>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</si>
  <si>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</si>
  <si>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</si>
  <si>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</si>
  <si>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</si>
  <si>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</si>
  <si>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</si>
  <si>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</si>
  <si>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</si>
  <si>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</si>
  <si>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</si>
  <si>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</si>
  <si>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</si>
  <si>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</si>
  <si>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</si>
  <si>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</si>
  <si>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</si>
  <si>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</si>
  <si>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</si>
  <si>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</si>
  <si>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</si>
  <si>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</si>
  <si>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</si>
  <si>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</si>
  <si>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</si>
  <si>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</si>
  <si>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</si>
  <si>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</si>
  <si>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</si>
  <si>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</si>
  <si>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</si>
  <si>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</si>
  <si>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</si>
  <si>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</si>
  <si>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</si>
  <si>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</si>
  <si>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</si>
  <si>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</si>
  <si>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</si>
  <si>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</si>
  <si>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</si>
  <si>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</si>
  <si>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</si>
  <si>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</si>
  <si>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</si>
  <si>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</si>
  <si>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</si>
  <si>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</si>
  <si>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</si>
  <si>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</si>
  <si>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</si>
  <si>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</si>
  <si>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</si>
  <si>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</si>
  <si>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</si>
  <si>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</si>
  <si>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</si>
  <si>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</si>
  <si>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</si>
  <si>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</si>
  <si>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</si>
  <si>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</si>
  <si>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</si>
  <si>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</si>
  <si>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</si>
  <si>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</si>
  <si>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</si>
  <si>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</si>
  <si>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</si>
  <si>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</si>
  <si>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</si>
  <si>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</si>
  <si>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</si>
  <si>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</si>
  <si>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</si>
  <si>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</si>
  <si>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</si>
  <si>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</si>
  <si>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</si>
  <si>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</si>
  <si>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</si>
  <si>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</si>
  <si>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</si>
  <si>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</si>
  <si>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</si>
  <si>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</si>
  <si>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</si>
  <si>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</si>
  <si>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</si>
  <si>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</si>
  <si>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</si>
  <si>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</si>
  <si>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</si>
  <si>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</si>
  <si>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</si>
  <si>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</si>
  <si>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</si>
  <si>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</si>
  <si>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</si>
  <si>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</si>
  <si>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</si>
  <si>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</si>
  <si>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</si>
  <si>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</si>
  <si>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</si>
  <si>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</si>
  <si>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</si>
  <si>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</si>
  <si>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</si>
  <si>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</si>
  <si>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</si>
  <si>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</si>
  <si>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</si>
  <si>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</si>
  <si>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</si>
  <si>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</si>
  <si>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</si>
  <si>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</si>
  <si>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</si>
  <si>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</si>
  <si>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</si>
  <si>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</si>
  <si>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</si>
  <si>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</si>
  <si>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</si>
  <si>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</si>
  <si>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</si>
  <si>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</si>
  <si>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</si>
  <si>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</si>
  <si>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</si>
  <si>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</si>
  <si>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</si>
  <si>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</si>
  <si>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</si>
  <si>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</si>
  <si>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</si>
  <si>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</si>
  <si>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</si>
  <si>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</si>
  <si>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</si>
  <si>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</si>
  <si>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</si>
  <si>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</si>
  <si>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</si>
  <si>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</si>
  <si>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</si>
  <si>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</si>
  <si>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</si>
  <si>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</si>
  <si>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</si>
  <si>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</si>
  <si>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</si>
  <si>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</si>
  <si>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</si>
  <si>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</si>
  <si>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</si>
  <si>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</si>
  <si>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</si>
  <si>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</si>
  <si>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</si>
  <si>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</si>
  <si>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</si>
  <si>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</si>
  <si>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</si>
  <si>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</si>
  <si>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</si>
  <si>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</si>
  <si>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</si>
  <si>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</si>
  <si>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</si>
  <si>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</si>
  <si>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</si>
  <si>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</si>
  <si>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</si>
  <si>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</si>
  <si>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</si>
  <si>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</si>
  <si>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</si>
  <si>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</si>
  <si>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</si>
  <si>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</si>
  <si>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</si>
  <si>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</si>
  <si>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</si>
  <si>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</si>
  <si>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</si>
  <si>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</si>
  <si>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</si>
  <si>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</si>
  <si>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</si>
  <si>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</si>
  <si>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</si>
  <si>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</si>
  <si>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</si>
  <si>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</si>
  <si>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</si>
  <si>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</si>
  <si>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</si>
  <si>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</si>
  <si>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</si>
  <si>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</si>
  <si>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</si>
  <si>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</si>
  <si>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</si>
  <si>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</si>
  <si>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</si>
  <si>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</si>
  <si>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</si>
  <si>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</si>
  <si>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</si>
  <si>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</si>
  <si>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</si>
  <si>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</si>
  <si>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</si>
  <si>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</si>
  <si>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</si>
  <si>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</si>
  <si>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</si>
  <si>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</si>
  <si>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</si>
  <si>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</si>
  <si>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</si>
  <si>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</si>
  <si>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</si>
  <si>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</si>
  <si>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</si>
  <si>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</si>
  <si>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</si>
  <si>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</si>
  <si>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</si>
  <si>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</si>
  <si>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</si>
  <si>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</si>
  <si>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</si>
  <si>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</si>
  <si>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</si>
  <si>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</si>
  <si>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</si>
  <si>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</si>
  <si>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</si>
  <si>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</si>
  <si>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</si>
  <si>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</si>
  <si>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</si>
  <si>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</si>
  <si>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</si>
  <si>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</si>
  <si>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</si>
  <si>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</si>
  <si>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</si>
  <si>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</si>
  <si>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</si>
  <si>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</si>
  <si>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</si>
  <si>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</si>
  <si>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</si>
  <si>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</si>
  <si>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</si>
  <si>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</si>
  <si>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</si>
  <si>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</si>
  <si>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</si>
  <si>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</si>
  <si>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</si>
  <si>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</si>
  <si>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</si>
  <si>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</si>
  <si>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</si>
  <si>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</si>
  <si>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</si>
  <si>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</si>
  <si>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</si>
  <si>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</si>
  <si>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</si>
  <si>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</si>
  <si>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</si>
  <si>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</si>
  <si>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</si>
  <si>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</si>
  <si>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</si>
  <si>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</si>
  <si>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</si>
  <si>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</si>
  <si>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</si>
  <si>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</si>
  <si>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</si>
  <si>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</si>
  <si>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</si>
  <si>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</si>
  <si>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</si>
  <si>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</si>
  <si>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</si>
  <si>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</si>
  <si>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</si>
  <si>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</si>
  <si>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</si>
  <si>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</si>
  <si>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</si>
  <si>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</si>
  <si>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</si>
  <si>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</si>
  <si>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</si>
  <si>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</si>
  <si>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</si>
  <si>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</si>
  <si>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</si>
  <si>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</si>
  <si>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</si>
  <si>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</si>
  <si>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</si>
  <si>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</si>
  <si>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</si>
  <si>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</si>
  <si>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</si>
  <si>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</si>
  <si>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</si>
  <si>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</si>
  <si>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</si>
  <si>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</si>
  <si>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</si>
  <si>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</si>
  <si>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</si>
  <si>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</si>
  <si>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</si>
  <si>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</si>
  <si>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</si>
  <si>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</si>
  <si>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</si>
  <si>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</si>
  <si>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</si>
  <si>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</si>
  <si>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</si>
  <si>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</si>
  <si>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</si>
  <si>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</si>
  <si>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</si>
  <si>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</si>
  <si>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</si>
  <si>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</si>
  <si>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</si>
  <si>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</si>
  <si>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</si>
  <si>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</si>
  <si>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</si>
  <si>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</si>
  <si>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</si>
  <si>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</si>
  <si>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</si>
  <si>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</si>
  <si>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</si>
  <si>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</si>
  <si>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</si>
  <si>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</si>
  <si>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</si>
  <si>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</si>
  <si>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</si>
  <si>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</si>
  <si>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</si>
  <si>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</si>
  <si>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</si>
  <si>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</si>
  <si>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</si>
  <si>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</si>
  <si>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</si>
  <si>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</si>
  <si>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</si>
  <si>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</si>
  <si>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</si>
  <si>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</si>
  <si>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</si>
  <si>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</si>
  <si>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</si>
  <si>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</si>
  <si>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</si>
  <si>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</si>
  <si>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</si>
  <si>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</si>
  <si>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</si>
  <si>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</si>
  <si>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</si>
  <si>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</si>
  <si>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</si>
  <si>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</si>
  <si>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</si>
  <si>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</si>
  <si>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</si>
  <si>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</si>
  <si>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</si>
  <si>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</si>
  <si>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</si>
  <si>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</si>
  <si>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</si>
  <si>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</si>
  <si>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</si>
  <si>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</si>
  <si>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</si>
  <si>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</si>
  <si>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</si>
  <si>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</si>
  <si>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</si>
  <si>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</si>
  <si>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</si>
  <si>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</si>
  <si>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</si>
  <si>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</si>
  <si>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</si>
  <si>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</si>
  <si>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</si>
  <si>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</si>
  <si>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</si>
  <si>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</si>
  <si>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</si>
  <si>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</si>
  <si>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</si>
  <si>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</si>
  <si>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</si>
  <si>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</si>
  <si>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</si>
  <si>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</si>
  <si>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</si>
  <si>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</si>
  <si>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</si>
  <si>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</si>
  <si>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</si>
  <si>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</si>
  <si>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</si>
  <si>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</si>
  <si>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</si>
  <si>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</si>
  <si>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</si>
  <si>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</si>
  <si>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</si>
  <si>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</si>
  <si>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</si>
  <si>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</si>
  <si>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</si>
  <si>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</si>
  <si>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</si>
  <si>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</si>
  <si>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</si>
  <si>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</si>
  <si>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</si>
  <si>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</si>
  <si>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</si>
  <si>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</si>
  <si>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</si>
  <si>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</si>
  <si>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</si>
  <si>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</si>
  <si>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</si>
  <si>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</si>
  <si>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</si>
  <si>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</si>
  <si>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</si>
  <si>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</si>
  <si>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</si>
  <si>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</si>
  <si>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</si>
  <si>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</si>
  <si>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</si>
  <si>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</si>
  <si>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</si>
  <si>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</si>
  <si>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</si>
  <si>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</si>
  <si>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</si>
  <si>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</si>
  <si>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</si>
  <si>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</si>
  <si>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</si>
  <si>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</si>
  <si>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</si>
  <si>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</si>
  <si>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</si>
  <si>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</si>
  <si>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</si>
  <si>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</si>
  <si>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</si>
  <si>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</si>
  <si>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</si>
  <si>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</si>
  <si>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</si>
  <si>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</si>
  <si>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</si>
  <si>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</si>
  <si>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</si>
  <si>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</si>
  <si>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</si>
  <si>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</si>
  <si>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</si>
  <si>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</si>
  <si>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</si>
  <si>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</si>
  <si>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</si>
  <si>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</si>
  <si>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</si>
  <si>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</si>
  <si>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</si>
  <si>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</si>
  <si>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</si>
  <si>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</si>
  <si>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</si>
  <si>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</si>
  <si>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</si>
  <si>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</si>
  <si>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</si>
  <si>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</si>
  <si>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</si>
  <si>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</si>
  <si>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</si>
  <si>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</si>
  <si>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</si>
  <si>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</si>
  <si>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</si>
  <si>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</si>
  <si>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</si>
  <si>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</si>
  <si>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</si>
  <si>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</si>
  <si>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</si>
  <si>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</si>
  <si>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</si>
  <si>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</si>
  <si>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</si>
  <si>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</si>
  <si>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</si>
  <si>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</si>
  <si>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</si>
  <si>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</si>
  <si>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</si>
  <si>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</si>
  <si>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</si>
  <si>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</si>
  <si>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</si>
  <si>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</si>
  <si>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</si>
  <si>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</si>
  <si>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</si>
  <si>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</si>
  <si>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</si>
  <si>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</si>
  <si>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</si>
  <si>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</si>
  <si>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</si>
  <si>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</si>
  <si>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</si>
  <si>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</si>
  <si>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</si>
  <si>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</si>
  <si>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</si>
  <si>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</si>
  <si>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</si>
  <si>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</si>
  <si>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</si>
  <si>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</si>
  <si>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</si>
  <si>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</si>
  <si>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</si>
  <si>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</si>
  <si>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</si>
  <si>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</si>
  <si>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</si>
  <si>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</si>
  <si>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</si>
  <si>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</si>
  <si>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</si>
  <si>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</si>
  <si>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</si>
  <si>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</si>
  <si>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</si>
  <si>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</si>
  <si>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</si>
  <si>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</si>
  <si>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</si>
  <si>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</si>
  <si>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</si>
  <si>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</si>
  <si>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</si>
  <si>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</si>
  <si>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</si>
  <si>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</si>
  <si>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</si>
  <si>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</si>
  <si>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</si>
  <si>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</si>
  <si>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</si>
  <si>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</si>
  <si>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</si>
  <si>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</si>
  <si>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</si>
  <si>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</si>
  <si>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</si>
  <si>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</si>
  <si>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</si>
  <si>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</si>
  <si>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</si>
  <si>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</si>
  <si>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</si>
  <si>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</si>
  <si>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</si>
  <si>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</si>
  <si>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</si>
  <si>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</si>
  <si>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</si>
  <si>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</si>
  <si>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</si>
  <si>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</si>
  <si>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</si>
  <si>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</si>
  <si>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</si>
  <si>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</si>
  <si>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</si>
  <si>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</si>
  <si>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</si>
  <si>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</si>
  <si>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</si>
  <si>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</si>
  <si>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</si>
  <si>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</si>
  <si>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</si>
  <si>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</si>
  <si>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</si>
  <si>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</si>
  <si>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</si>
  <si>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</si>
  <si>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</si>
  <si>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</si>
  <si>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</si>
  <si>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</si>
  <si>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</si>
  <si>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</si>
  <si>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</si>
  <si>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</si>
  <si>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</si>
  <si>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</si>
  <si>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</si>
  <si>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</si>
  <si>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</si>
  <si>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</si>
  <si>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</si>
  <si>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</si>
  <si>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</si>
  <si>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</si>
  <si>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</si>
  <si>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</si>
  <si>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</si>
  <si>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</si>
  <si>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</si>
  <si>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</si>
  <si>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</si>
  <si>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</si>
  <si>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</si>
  <si>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</si>
  <si>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</si>
  <si>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</si>
  <si>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</si>
  <si>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</si>
  <si>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</si>
  <si>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</si>
  <si>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</si>
  <si>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</si>
  <si>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</si>
  <si>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</si>
  <si>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</si>
  <si>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</si>
  <si>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</si>
  <si>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</si>
  <si>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</si>
  <si>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</si>
  <si>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</si>
  <si>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</si>
  <si>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</si>
  <si>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</si>
  <si>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</si>
  <si>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</si>
  <si>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</si>
  <si>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</si>
  <si>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</si>
  <si>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</si>
  <si>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</si>
  <si>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</si>
  <si>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</si>
  <si>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</si>
  <si>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</si>
  <si>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</si>
  <si>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</si>
  <si>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</si>
  <si>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</si>
  <si>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</si>
  <si>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</si>
  <si>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</si>
  <si>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</si>
  <si>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</si>
  <si>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</si>
  <si>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</si>
  <si>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</si>
  <si>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</si>
  <si>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</si>
  <si>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</si>
  <si>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</si>
  <si>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</si>
  <si>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</si>
  <si>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</si>
  <si>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</si>
  <si>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</si>
  <si>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</si>
  <si>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</si>
  <si>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</si>
  <si>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</si>
  <si>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</si>
  <si>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</si>
  <si>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</si>
  <si>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</si>
  <si>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</si>
  <si>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</si>
  <si>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</si>
  <si>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</si>
  <si>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</si>
  <si>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</si>
  <si>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</si>
  <si>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</si>
  <si>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</si>
  <si>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</si>
  <si>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</si>
  <si>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</si>
  <si>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</si>
  <si>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</si>
  <si>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</si>
  <si>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</si>
  <si>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</si>
  <si>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</si>
  <si>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</si>
  <si>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</si>
  <si>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</si>
  <si>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</si>
  <si>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</si>
  <si>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</si>
  <si>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</si>
  <si>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</si>
  <si>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</si>
  <si>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</si>
  <si>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</si>
  <si>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</si>
  <si>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</si>
  <si>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</si>
  <si>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</si>
  <si>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</si>
  <si>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</si>
  <si>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</si>
  <si>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</si>
  <si>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</si>
  <si>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</si>
  <si>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</si>
  <si>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</si>
  <si>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</si>
  <si>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</si>
  <si>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</si>
  <si>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</si>
  <si>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</si>
  <si>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</si>
  <si>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</si>
  <si>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</si>
  <si>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</si>
  <si>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</si>
  <si>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</si>
  <si>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</si>
  <si>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</si>
  <si>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</si>
  <si>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</si>
  <si>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</si>
  <si>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</si>
  <si>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</si>
  <si>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</si>
  <si>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</si>
  <si>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</si>
  <si>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</si>
  <si>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</si>
  <si>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</si>
  <si>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</si>
  <si>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</si>
  <si>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</si>
  <si>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</si>
  <si>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</si>
  <si>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</si>
  <si>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</si>
  <si>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</si>
  <si>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</si>
  <si>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</si>
  <si>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</si>
  <si>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</si>
  <si>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</si>
  <si>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</si>
  <si>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</si>
  <si>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</si>
  <si>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</si>
  <si>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</si>
  <si>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</si>
  <si>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</si>
  <si>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</si>
  <si>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</si>
  <si>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</si>
  <si>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</si>
  <si>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</si>
  <si>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</si>
  <si>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</si>
  <si>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</si>
  <si>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</si>
  <si>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</si>
  <si>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</si>
  <si>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</si>
  <si>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</si>
  <si>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</si>
  <si>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</si>
  <si>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</si>
  <si>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</si>
  <si>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</si>
  <si>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</si>
  <si>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</si>
  <si>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</si>
  <si>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</si>
  <si>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</si>
  <si>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</si>
  <si>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</si>
  <si>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</si>
  <si>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</si>
  <si>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</si>
  <si>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</si>
  <si>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</si>
  <si>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</si>
  <si>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</si>
  <si>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</si>
  <si>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</si>
  <si>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</si>
  <si>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</si>
  <si>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</si>
  <si>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</si>
  <si>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</si>
  <si>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</si>
  <si>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</si>
  <si>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</si>
  <si>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</si>
  <si>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</si>
  <si>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</si>
  <si>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</si>
  <si>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</si>
  <si>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</si>
  <si>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</si>
  <si>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</si>
  <si>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</si>
  <si>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</si>
  <si>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</si>
  <si>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</si>
  <si>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</si>
  <si>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</si>
  <si>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</si>
  <si>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</si>
  <si>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</si>
  <si>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</si>
  <si>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</si>
  <si>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</si>
  <si>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</si>
  <si>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</si>
  <si>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</si>
  <si>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</si>
  <si>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</si>
  <si>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</si>
  <si>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</si>
  <si>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</si>
  <si>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</si>
  <si>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</si>
  <si>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</si>
  <si>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</si>
  <si>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</si>
  <si>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</si>
  <si>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</si>
  <si>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</si>
  <si>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</si>
  <si>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</si>
  <si>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</si>
  <si>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</si>
  <si>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</si>
  <si>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</si>
  <si>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</si>
  <si>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</si>
  <si>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</si>
  <si>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</si>
  <si>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</si>
  <si>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</si>
  <si>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</si>
  <si>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</si>
  <si>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</si>
  <si>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</si>
  <si>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</si>
  <si>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</si>
  <si>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</si>
  <si>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</si>
  <si>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</si>
  <si>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</si>
  <si>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</si>
  <si>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</si>
  <si>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</si>
  <si>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</si>
  <si>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</si>
  <si>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</si>
  <si>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</si>
  <si>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</si>
  <si>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</si>
  <si>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</si>
  <si>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</si>
  <si>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</si>
  <si>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</si>
  <si>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</si>
  <si>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</si>
  <si>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</si>
  <si>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</si>
  <si>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</si>
  <si>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</si>
  <si>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</si>
  <si>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</si>
  <si>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</si>
  <si>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</si>
  <si>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</si>
  <si>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</si>
  <si>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</si>
  <si>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</si>
  <si>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</si>
  <si>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</si>
  <si>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</si>
  <si>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</si>
  <si>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</si>
  <si>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</si>
  <si>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</si>
  <si>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</si>
  <si>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</si>
  <si>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</si>
  <si>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</si>
  <si>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</si>
  <si>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</si>
  <si>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</si>
  <si>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</si>
  <si>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</si>
  <si>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</si>
  <si>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</si>
  <si>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</si>
  <si>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</si>
  <si>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</si>
  <si>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</si>
  <si>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</si>
  <si>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</si>
  <si>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</si>
  <si>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</si>
  <si>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</si>
  <si>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</si>
  <si>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</si>
  <si>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</si>
  <si>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</si>
  <si>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</si>
  <si>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</si>
  <si>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</si>
  <si>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</si>
  <si>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</si>
  <si>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</si>
  <si>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</si>
  <si>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</si>
  <si>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</si>
  <si>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</si>
  <si>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</si>
  <si>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</si>
  <si>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</si>
  <si>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</si>
  <si>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</si>
  <si>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</si>
  <si>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</si>
  <si>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</si>
  <si>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</si>
  <si>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</si>
  <si>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</si>
  <si>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</si>
  <si>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</si>
  <si>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</si>
  <si>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</si>
  <si>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</si>
  <si>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</si>
  <si>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</si>
  <si>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</si>
  <si>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</si>
  <si>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</si>
  <si>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</si>
  <si>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</si>
  <si>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</si>
  <si>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</si>
  <si>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</si>
  <si>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</si>
  <si>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</si>
  <si>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</si>
  <si>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</si>
  <si>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</si>
  <si>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</si>
  <si>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</si>
  <si>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</si>
  <si>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</si>
  <si>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</si>
  <si>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</si>
  <si>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</si>
  <si>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</si>
  <si>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</si>
  <si>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</si>
  <si>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</si>
  <si>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</si>
  <si>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</si>
  <si>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</si>
  <si>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</si>
  <si>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</si>
  <si>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</si>
  <si>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</si>
  <si>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</si>
  <si>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</si>
  <si>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</si>
  <si>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</si>
  <si>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</si>
  <si>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</si>
  <si>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</si>
  <si>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</si>
  <si>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</si>
  <si>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</si>
  <si>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</si>
  <si>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</si>
  <si>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</si>
  <si>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</si>
  <si>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</si>
  <si>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</si>
  <si>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</si>
  <si>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</si>
  <si>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</si>
  <si>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</si>
  <si>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</si>
  <si>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</si>
  <si>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</si>
  <si>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</si>
  <si>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</si>
  <si>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</si>
  <si>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</si>
  <si>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</si>
  <si>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</si>
  <si>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</si>
  <si>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</si>
  <si>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</si>
  <si>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</si>
  <si>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</si>
  <si>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</si>
  <si>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</si>
  <si>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</si>
  <si>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</si>
  <si>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</si>
  <si>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</si>
  <si>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</si>
  <si>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</si>
  <si>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</si>
  <si>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</si>
  <si>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</si>
  <si>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</si>
  <si>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</si>
  <si>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</si>
  <si>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</si>
  <si>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</si>
  <si>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</si>
  <si>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</si>
  <si>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</si>
  <si>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</si>
  <si>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</si>
  <si>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</si>
  <si>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</si>
  <si>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</si>
  <si>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</si>
  <si>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</si>
  <si>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</si>
  <si>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</si>
  <si>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</si>
  <si>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</si>
  <si>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</si>
  <si>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</si>
  <si>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</si>
  <si>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</si>
  <si>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</si>
  <si>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</si>
  <si>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</si>
  <si>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</si>
  <si>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</si>
  <si>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</si>
  <si>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</si>
  <si>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</si>
  <si>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</si>
  <si>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</si>
  <si>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</si>
  <si>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</si>
  <si>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</si>
  <si>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</si>
  <si>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</si>
  <si>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</si>
  <si>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</si>
  <si>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</si>
  <si>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</si>
  <si>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</si>
  <si>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</si>
  <si>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</si>
  <si>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</si>
  <si>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</si>
  <si>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</si>
  <si>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</si>
  <si>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</si>
  <si>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</si>
  <si>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</si>
  <si>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</si>
  <si>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</si>
  <si>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</si>
  <si>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</si>
  <si>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</si>
  <si>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</si>
  <si>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</si>
  <si>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</si>
  <si>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</si>
  <si>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</si>
  <si>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</si>
  <si>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</si>
  <si>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</si>
  <si>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</si>
  <si>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</si>
  <si>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</si>
  <si>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</si>
  <si>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</si>
  <si>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</si>
  <si>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</si>
  <si>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</si>
  <si>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</si>
  <si>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</si>
  <si>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</si>
  <si>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</si>
  <si>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</si>
  <si>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</si>
  <si>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</si>
  <si>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</si>
  <si>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</si>
  <si>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</si>
  <si>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</si>
  <si>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</si>
  <si>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</si>
  <si>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</si>
  <si>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</si>
  <si>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</si>
  <si>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</si>
  <si>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</si>
  <si>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</si>
  <si>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</si>
  <si>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</si>
  <si>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</si>
  <si>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</si>
  <si>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</si>
  <si>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</si>
  <si>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</si>
  <si>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</si>
  <si>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</si>
  <si>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</si>
  <si>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</si>
  <si>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</si>
  <si>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</si>
  <si>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</si>
  <si>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</si>
  <si>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</si>
  <si>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</si>
  <si>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</si>
  <si>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</si>
  <si>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</si>
  <si>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</si>
  <si>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</si>
  <si>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</si>
  <si>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</si>
  <si>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</si>
  <si>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</si>
  <si>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</si>
  <si>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</si>
  <si>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</si>
  <si>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</si>
  <si>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</si>
  <si>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</si>
  <si>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</si>
  <si>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</si>
  <si>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</si>
  <si>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</si>
  <si>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</si>
  <si>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</si>
  <si>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</si>
  <si>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</si>
  <si>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</si>
  <si>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</si>
  <si>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</si>
  <si>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</si>
  <si>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</si>
  <si>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</si>
  <si>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</si>
  <si>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</si>
  <si>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</si>
  <si>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</si>
  <si>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</si>
  <si>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</si>
  <si>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</si>
  <si>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</si>
  <si>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</si>
  <si>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</si>
  <si>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</si>
  <si>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</si>
  <si>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</si>
  <si>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</si>
  <si>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</si>
  <si>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</si>
  <si>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</si>
  <si>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</si>
  <si>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</si>
  <si>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</si>
  <si>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</si>
  <si>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</si>
  <si>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</si>
  <si>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</si>
  <si>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</si>
  <si>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</si>
  <si>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</si>
  <si>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</si>
  <si>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</si>
  <si>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</si>
  <si>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</si>
  <si>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</si>
  <si>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</si>
  <si>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</si>
  <si>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</si>
  <si>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</si>
  <si>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</si>
  <si>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</si>
  <si>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</si>
  <si>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</si>
  <si>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</si>
  <si>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</si>
  <si>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</si>
  <si>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</si>
  <si>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</si>
  <si>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</si>
  <si>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</si>
  <si>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</si>
  <si>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</si>
  <si>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</si>
  <si>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</si>
  <si>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</si>
  <si>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</si>
  <si>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</si>
  <si>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</si>
  <si>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</si>
  <si>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</si>
  <si>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</si>
  <si>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</si>
  <si>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</si>
  <si>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</si>
  <si>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</si>
  <si>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</si>
  <si>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</si>
  <si>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</si>
  <si>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</si>
  <si>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</si>
  <si>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</si>
  <si>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</si>
  <si>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</si>
  <si>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</si>
  <si>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</si>
  <si>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</si>
  <si>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</si>
  <si>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</si>
  <si>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</si>
  <si>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</si>
  <si>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</si>
  <si>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</si>
  <si>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</si>
  <si>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</si>
  <si>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</si>
  <si>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</si>
  <si>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</si>
  <si>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</si>
  <si>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</si>
  <si>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</si>
  <si>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</si>
  <si>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</si>
  <si>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</si>
  <si>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</si>
  <si>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</si>
  <si>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</si>
  <si>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</si>
  <si>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</si>
  <si>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</si>
  <si>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</si>
  <si>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</si>
  <si>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</si>
  <si>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</si>
  <si>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</si>
  <si>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</si>
  <si>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</si>
  <si>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</si>
  <si>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</si>
  <si>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</si>
  <si>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</si>
  <si>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</si>
  <si>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</si>
  <si>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</si>
  <si>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</si>
  <si>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</si>
  <si>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</si>
  <si>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</si>
  <si>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</si>
  <si>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</si>
  <si>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</si>
  <si>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</si>
  <si>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</si>
  <si>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</si>
  <si>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</si>
  <si>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</si>
  <si>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</si>
  <si>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</si>
  <si>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</si>
  <si>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</si>
  <si>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</si>
  <si>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</si>
  <si>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</si>
  <si>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</si>
  <si>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</si>
  <si>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</si>
  <si>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</si>
  <si>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</si>
  <si>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</si>
  <si>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</si>
  <si>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</si>
  <si>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</si>
  <si>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</si>
  <si>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</si>
  <si>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</si>
  <si>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</si>
  <si>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</si>
  <si>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</si>
  <si>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</si>
  <si>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</si>
  <si>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</si>
  <si>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</si>
  <si>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</si>
  <si>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</si>
  <si>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</si>
  <si>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</si>
  <si>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</si>
  <si>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</si>
  <si>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</si>
  <si>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</si>
  <si>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</si>
  <si>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</si>
  <si>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</si>
  <si>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</si>
  <si>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</si>
  <si>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</si>
  <si>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</si>
  <si>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</si>
  <si>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</si>
  <si>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</si>
  <si>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</si>
  <si>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</si>
  <si>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</si>
  <si>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</si>
  <si>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</si>
  <si>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</si>
  <si>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</si>
  <si>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</si>
  <si>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</si>
  <si>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</si>
  <si>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</si>
  <si>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</si>
  <si>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</si>
  <si>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</si>
  <si>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</si>
  <si>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</si>
  <si>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</si>
  <si>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</si>
  <si>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</si>
  <si>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</si>
  <si>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</si>
  <si>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</si>
  <si>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</si>
  <si>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</si>
  <si>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</si>
  <si>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</si>
  <si>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</si>
  <si>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</si>
  <si>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</si>
  <si>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</si>
  <si>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</si>
  <si>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</si>
  <si>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</si>
  <si>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</si>
  <si>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</si>
  <si>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</si>
  <si>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</si>
  <si>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</si>
  <si>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</si>
  <si>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</si>
  <si>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</si>
  <si>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</si>
  <si>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</si>
  <si>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</si>
  <si>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</si>
  <si>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</si>
  <si>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</si>
  <si>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</si>
  <si>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</si>
  <si>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</si>
  <si>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</si>
  <si>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</si>
  <si>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</si>
  <si>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</si>
  <si>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</si>
  <si>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</si>
  <si>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</si>
  <si>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</si>
  <si>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</si>
  <si>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</si>
  <si>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</si>
  <si>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</si>
  <si>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</si>
  <si>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</si>
  <si>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</si>
  <si>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</si>
  <si>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</si>
  <si>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</si>
  <si>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</si>
  <si>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</si>
  <si>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</si>
  <si>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</si>
  <si>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</si>
  <si>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</si>
  <si>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</si>
  <si>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</si>
  <si>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</si>
  <si>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</si>
  <si>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</si>
  <si>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</si>
  <si>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</si>
  <si>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</si>
  <si>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</si>
  <si>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</si>
  <si>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</si>
  <si>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</si>
  <si>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</si>
  <si>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</si>
  <si>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</si>
  <si>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</si>
  <si>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</si>
  <si>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</si>
  <si>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</si>
  <si>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</si>
  <si>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</si>
  <si>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</si>
  <si>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</si>
  <si>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</si>
  <si>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</si>
  <si>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</si>
  <si>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</si>
  <si>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</si>
  <si>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</si>
  <si>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</si>
  <si>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</si>
  <si>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</si>
  <si>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</si>
  <si>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</si>
  <si>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</si>
  <si>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</si>
  <si>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</si>
  <si>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</si>
  <si>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025-10-09 08:11:44</t>
  </si>
  <si>
    <t>025-10-09 08:03:44</t>
  </si>
  <si>
    <t>Site located inside Navy base has access issue for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</si>
  <si>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</si>
  <si>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</si>
  <si>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</si>
  <si>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</si>
  <si>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</si>
  <si>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</si>
  <si>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</si>
  <si>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</si>
  <si>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</si>
  <si>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</si>
  <si>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</si>
  <si>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</si>
  <si>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</si>
  <si>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</si>
  <si>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</si>
  <si>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</si>
  <si>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</si>
  <si>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</si>
  <si>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</si>
  <si>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</si>
  <si>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</si>
  <si>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</si>
  <si>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</si>
  <si>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</si>
  <si>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</si>
  <si>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</si>
  <si>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</si>
  <si>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</si>
  <si>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</si>
  <si>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</si>
  <si>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</si>
  <si>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</si>
  <si>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</si>
  <si>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</si>
  <si>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</si>
  <si>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</si>
  <si>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</si>
  <si>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</si>
  <si>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</si>
  <si>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</si>
  <si>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</si>
  <si>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</si>
  <si>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</si>
  <si>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</si>
  <si>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</si>
  <si>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</si>
  <si>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</si>
  <si>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</si>
  <si>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</si>
  <si>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</si>
  <si>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</si>
  <si>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</si>
  <si>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</si>
  <si>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</si>
  <si>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</si>
  <si>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</si>
  <si>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</si>
  <si>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</si>
  <si>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</si>
  <si>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</si>
  <si>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</si>
  <si>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</si>
  <si>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</si>
  <si>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</si>
  <si>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</si>
  <si>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</si>
  <si>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</si>
  <si>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</si>
  <si>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</si>
  <si>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</si>
  <si>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</si>
  <si>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</si>
  <si>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</si>
  <si>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</si>
  <si>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</si>
  <si>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</si>
  <si>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</si>
  <si>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</si>
  <si>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</si>
  <si>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</si>
  <si>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</si>
  <si>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</si>
  <si>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</si>
  <si>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</si>
  <si>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</si>
  <si>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</si>
  <si>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PCM-20251009-00000376</t>
  </si>
  <si>
    <t>ETA // 20 mins</t>
  </si>
  <si>
    <t>PCM-20251009-00000617</t>
  </si>
  <si>
    <t xml:space="preserve">team connected PG and down 5G due to load issue </t>
  </si>
  <si>
    <t xml:space="preserve"> PCM-20250215-00000830 </t>
  </si>
  <si>
    <t>LTE site still down and  site located in aramco area access issue need special permission</t>
  </si>
  <si>
    <t>PCM-20251009-00000483</t>
  </si>
  <si>
    <t>access road issue</t>
  </si>
  <si>
    <t>PCM-20251009-00000522</t>
  </si>
  <si>
    <t xml:space="preserve">50 ةهى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</si>
  <si>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</si>
  <si>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</si>
  <si>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</si>
  <si>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</si>
  <si>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PCM-20251009-00000458</t>
  </si>
  <si>
    <t xml:space="preserve">EM Team moved ETA: 10 min </t>
  </si>
  <si>
    <t>PCM-20251009-00000540</t>
  </si>
  <si>
    <t>EM Team moved ETA: 40 Mins</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</si>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</sst>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5" totalsRowShown="0" headerRowDxfId="157" dataDxfId="156" headerRowBorderDxfId="154" tableBorderDxfId="155" totalsRowBorderDxfId="153">
  <autoFilter ref="A1:CJ2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8" totalsRowShown="0" headerRowDxfId="48" dataDxfId="47" headerRowBorderDxfId="45" tableBorderDxfId="46" totalsRowBorderDxfId="44">
  <autoFilter ref="A1:L4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0" totalsRowShown="0" headerRowDxfId="31" dataDxfId="30" headerRowBorderDxfId="28" tableBorderDxfId="29">
  <autoFilter ref="A1:L1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276.42014965277485</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t="s">
        <v>38967</v>
      </c>
      <c r="G3" s="72" t="str">
        <f ca="1">IFERROR(NOW()-F3,"")</f>
        <v/>
      </c>
      <c r="H3" s="145" t="s">
        <v>38968</v>
      </c>
      <c r="I3" s="143" t="str">
        <f>IFERROR(VLOOKUP(D3,DB!A:F,6,0),"")</f>
        <v>SCECO</v>
      </c>
      <c r="J3" s="65" t="str">
        <f>IFERROR(VLOOKUP(D3,DB!A:G,7,0),"")</f>
        <v>Dead</v>
      </c>
      <c r="K3" s="147" t="s">
        <v>38969</v>
      </c>
      <c r="L3" s="148" t="str">
        <f>IFERROR(VLOOKUP(D3,DB!A:I,9,0),"")</f>
        <v>Latis</v>
      </c>
      <c r="M3" s="70"/>
      <c r="N3" s="70"/>
      <c r="O3" s="70"/>
    </row>
    <row r="4" spans="1:15" ht="15" customHeight="1">
      <c r="A4" s="142"/>
      <c r="B4" s="143" t="str">
        <f>IFERROR(VLOOKUP(D4,DB!A:K,11,0),"")</f>
        <v/>
      </c>
      <c r="C4" s="143"/>
      <c r="D4" s="143"/>
      <c r="E4" s="144"/>
      <c r="F4" s="145"/>
      <c r="G4" s="146">
        <f ca="1">IFERROR(NOW()-F4,"")</f>
        <v>45939.368575578701</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45939.368575578701</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45939.368575578701</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45939.368575578701</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45939.368575578701</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45939.368575578701</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45939.368575578701</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45939.368575578701</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45939.368575578701</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45939.368575578701</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45939.368575578701</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45939.368575578701</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45939.368575578701</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45939.368575578701</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45939.368575578701</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45939.368575578701</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45939.368575578701</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45939.368575578701</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45939.368575578701</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45939.368575578701</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45939.368575578701</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45939.368575578701</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45939.368575578701</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45939.368575578701</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45939.368575578701</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45939.368575578701</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45939.368575578701</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45939.368575578701</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45939.368575578701</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45939.368575578701</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45939.368575578701</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45939.368575578701</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45939.368575578701</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45939.368575578701</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45939.368575578701</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45939.368575578701</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45939.368575578701</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45939.368575578701</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45939.368575578701</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45939.368575578701</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45939.368575578701</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45939.368575578701</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45939.368575578701</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45939.368575578701</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45939.368575578701</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45939.368575578701</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45939.368575578701</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45939.368575578701</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45939.368575578701</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45939.368575578701</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45939.368575578701</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45939.368575578701</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45939.368575578701</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45939.368575578701</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45939.368575578701</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45939.368575578701</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45939.368575578701</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45939.368575578701</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45939.368575578701</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45939.368575578701</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45939.368575578701</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45939.368575578701</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45939.368575578701</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45939.368575578701</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45939.368575578701</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45939.368575578701</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45939.368575578701</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51C10FD0-9378-4A37-A901-5BC6506FD0F3}"/>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5"/>
  <sheetViews>
    <sheetView tabSelected="1" workbookViewId="0">
      <selection activeCell="F8" sqref="F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132.64149224536959</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114.36873761573952</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29502</v>
      </c>
      <c r="E6" s="120" t="s">
        <v>38964</v>
      </c>
      <c r="F6" s="121">
        <v>45939.25849537037</v>
      </c>
      <c r="G6" s="122">
        <f ca="1">IFERROR(NOW()-F6,"-")</f>
        <v>0.11008020833105547</v>
      </c>
      <c r="H6" s="121">
        <v>45939.252245370371</v>
      </c>
      <c r="I6" s="18" t="str">
        <f>IFERROR(VLOOKUP(D6,DB!A:F,6,0),"")</f>
        <v>SCECO-Rental-Genset</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39058</v>
      </c>
      <c r="B7" s="18" t="str">
        <f>IFERROR(VLOOKUP(D7,DB!A:K,11,0),"")</f>
        <v>R2</v>
      </c>
      <c r="C7" s="18">
        <v>1</v>
      </c>
      <c r="D7" s="18" t="s">
        <v>15178</v>
      </c>
      <c r="E7" s="120" t="s">
        <v>38964</v>
      </c>
      <c r="F7" s="121">
        <v>45939.365428240744</v>
      </c>
      <c r="G7" s="122">
        <f ca="1">IFERROR(NOW()-F7,"-")</f>
        <v>3.1473379567614757E-3</v>
      </c>
      <c r="H7" s="121">
        <v>45939.361956018518</v>
      </c>
      <c r="I7" s="18" t="str">
        <f>IFERROR(VLOOKUP(D7,DB!A:F,6,0),"")</f>
        <v>SCECO</v>
      </c>
      <c r="J7" s="18" t="str">
        <f>IFERROR(VLOOKUP(D7,DB!A:G,7,0),"")</f>
        <v>Good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45939.368575578701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45939.368575578701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45939.368575578701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45939.368575578701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45939.368575578701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45939.368575578701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45939.368575578701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45939.368575578701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45939.368575578701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45939.368575578701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45939.368575578701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45939.368575578701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45939.368575578701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45939.368575578701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45939.368575578701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45939.368575578701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45939.368575578701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45939.368575578701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45939.368575578701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45939.368575578701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45939.368575578701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45939.368575578701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45939.368575578701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45939.368575578701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45939.368575578701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45939.368575578701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45939.368575578701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45939.368575578701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45939.368575578701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45939.368575578701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45939.368575578701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45939.368575578701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45939.368575578701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45939.368575578701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45939.368575578701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45939.368575578701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45939.368575578701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45939.368575578701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45939.368575578701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45939.368575578701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45939.368575578701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45939.368575578701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45939.368575578701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45939.368575578701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45939.368575578701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45939.368575578701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45939.368575578701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45939.368575578701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45939.368575578701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45939.368575578701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45939.368575578701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45939.368575578701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45939.368575578701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45939.368575578701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45939.368575578701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45939.368575578701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45939.368575578701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45939.368575578701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45939.368575578701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45939.368575578701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45939.368575578701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45939.368575578701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45939.368575578701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45939.368575578701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45939.368575578701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45939.368575578701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45939.368575578701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45939.368575578701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45939.368575578701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45939.368575578701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45939.368575578701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45939.368575578701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45939.368575578701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45939.368575578701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45939.368575578701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45939.368575578701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45939.368575578701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45939.368575578701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45939.368575578701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45939.368575578701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45939.368575578701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45939.368575578701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45939.368575578701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45939.368575578701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45939.368575578701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45939.368575578701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45939.368575578701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45939.368575578701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45939.368575578701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45939.368575578701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45939.368575578701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45939.368575578701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45939.368575578701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45939.368575578701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45939.368575578701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45939.368575578701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45939.368575578701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45939.368575578701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45939.368575578701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45939.368575578701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45939.368575578701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45939.368575578701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45939.368575578701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45939.368575578701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45939.368575578701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45939.368575578701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45939.368575578701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45939.368575578701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45939.368575578701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45939.368575578701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45939.368575578701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45939.368575578701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45939.368575578701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45939.368575578701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45939.368575578701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45939.368575578701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45939.368575578701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45939.368575578701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45939.368575578701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45939.368575578701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45939.368575578701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45939.368575578701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45939.368575578701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45939.368575578701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45939.368575578701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45939.368575578701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45939.368575578701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45939.368575578701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45939.368575578701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45939.368575578701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45939.368575578701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45939.368575578701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45939.368575578701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45939.368575578701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45939.368575578701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45939.368575578701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45939.368575578701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45939.368575578701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45939.368575578701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45939.368575578701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45939.368575578701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45939.368575578701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45939.368575578701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45939.368575578701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45939.368575578701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45939.368575578701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45939.368575578701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45939.368575578701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45939.368575578701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45939.368575578701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45939.368575578701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45939.368575578701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45939.368575578701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45939.368575578701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45939.368575578701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45939.368575578701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45939.368575578701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45939.368575578701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45939.368575578701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45939.368575578701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45939.368575578701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45939.368575578701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45939.368575578701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45939.368575578701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45939.368575578701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45939.368575578701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45939.368575578701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45939.368575578701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45939.368575578701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45939.368575578701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45939.368575578701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45939.368575578701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45939.368575578701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45939.368575578701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45939.368575578701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45939.368575578701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45939.368575578701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45939.368575578701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45939.368575578701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45939.368575578701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45939.368575578701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45939.368575578701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45939.368575578701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45939.368575578701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45939.368575578701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45939.368575578701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45939.368575578701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45939.368575578701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45939.368575578701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45939.368575578701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45939.368575578701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45939.368575578701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45939.368575578701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45939.368575578701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45939.368575578701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45939.368575578701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45939.368575578701</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45939.368575578701</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sheetData>
  <dataValidations count="2">
    <dataValidation allowBlank="1" showInputMessage="1" showErrorMessage="1" sqref="E1" xr:uid="{4D935161-CDD3-4592-B877-3FB59C99E142}"/>
    <dataValidation type="list" allowBlank="1" showInputMessage="1" showErrorMessage="1" sqref="E3:E2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45939.368575578701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45939.368575578701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45939.368575578701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45939.368575578701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45939.368575578701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45939.368575578701</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45939.368575578701</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45939.368575578701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45939.368575578701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45939.368575578701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45939.368575578701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45939.368575578701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45939.368575578701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45939.368575578701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45939.368575578701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45939.368575578701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45939.368575578701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45939.368575578701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45939.368575578701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45939.368575578701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45939.368575578701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45939.368575578701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45939.368575578701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45939.368575578701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45939.368575578701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45939.368575578701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45939.368575578701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45939.368575578701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45939.368575578701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45939.368575578701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45939.368575578701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45939.368575578701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45939.368575578701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45939.368575578701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45939.368575578701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45939.368575578701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45939.368575578701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45939.368575578701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45939.368575578701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45939.368575578701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45939.368575578701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45939.368575578701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45939.368575578701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45939.368575578701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45939.368575578701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45939.368575578701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45939.368575578701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45939.368575578701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45939.368575578701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45939.368575578701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45939.368575578701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45939.368575578701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45939.368575578701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45939.368575578701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45939.368575578701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45939.368575578701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45939.368575578701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45939.368575578701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45939.368575578701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45939.368575578701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45939.368575578701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45939.368575578701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45939.368575578701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45939.368575578701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45939.368575578701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45939.368575578701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45939.368575578701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45939.368575578701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45939.368575578701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45939.368575578701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45939.368575578701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45939.368575578701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45939.368575578701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45939.368575578701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45939.368575578701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45939.368575578701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45939.368575578701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45939.368575578701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45939.368575578701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45939.368575578701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45939.368575578701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45939.368575578701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45939.368575578701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45939.368575578701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45939.368575578701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45939.368575578701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45939.368575578701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45939.368575578701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45939.368575578701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45939.368575578701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45939.368575578701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45939.368575578701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45939.368575578701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45939.368575578701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45939.368575578701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45939.368575578701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45939.368575578701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45939.368575578701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45939.368575578701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45939.368575578701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45939.368575578701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45939.368575578701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45939.368575578701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45939.368575578701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45939.368575578701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45939.368575578701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45939.368575578701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45939.368575578701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45939.368575578701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45939.368575578701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45939.368575578701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45939.368575578701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45939.368575578701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45939.368575578701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45939.368575578701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45939.368575578701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45939.368575578701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45939.368575578701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45939.368575578701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45939.368575578701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45939.368575578701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45939.368575578701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45939.368575578701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45939.368575578701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45939.368575578701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45939.368575578701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45939.368575578701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45939.368575578701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45939.368575578701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45939.368575578701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45939.368575578701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45939.368575578701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45939.368575578701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45939.368575578701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45939.368575578701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45939.368575578701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45939.368575578701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45939.368575578701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45939.368575578701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45939.368575578701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45939.368575578701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45939.368575578701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45939.368575578701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45939.368575578701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45939.368575578701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45939.368575578701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45939.368575578701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45939.368575578701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45939.368575578701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45939.368575578701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45939.368575578701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45939.368575578701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45939.368575578701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45939.368575578701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45939.368575578701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45939.368575578701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45939.368575578701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45939.368575578701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45939.368575578701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45939.368575578701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45939.368575578701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45939.368575578701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45939.368575578701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45939.368575578701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45939.368575578701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45939.368575578701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45939.368575578701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45939.368575578701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45939.368575578701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45939.368575578701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45939.368575578701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45939.368575578701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45939.368575578701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45939.368575578701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45939.368575578701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45939.368575578701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45939.368575578701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45939.368575578701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45939.368575578701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45939.368575578701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45939.368575578701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45939.368575578701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45939.368575578701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45939.368575578701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45939.368575578701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45939.368575578701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45939.368575578701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45939.368575578701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45939.368575578701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45939.368575578701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45939.368575578701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45939.368575578701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45939.368575578701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45939.368575578701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45939.368575578701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45939.368575578701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45939.368575578701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45939.368575578701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45939.368575578701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45939.368575578701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45939.368575578701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45939.368575578701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45939.368575578701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45939.368575578701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45939.368575578701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45939.368575578701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45939.368575578701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45939.368575578701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45939.368575578701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45939.368575578701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45939.368575578701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45939.368575578701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45939.368575578701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45939.368575578701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45939.368575578701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45939.368575578701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45939.368575578701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45939.368575578701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45939.368575578701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45939.368575578701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45939.368575578701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45939.368575578701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45939.368575578701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45939.368575578701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45939.368575578701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45939.368575578701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45939.368575578701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45939.368575578701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45939.368575578701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45939.368575578701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45939.368575578701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45939.368575578701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45939.368575578701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45939.368575578701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45939.368575578701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45939.368575578701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45939.368575578701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45939.368575578701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45939.368575578701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45939.368575578701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45939.368575578701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45939.368575578701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45939.368575578701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45939.368575578701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45939.368575578701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45939.368575578701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45939.368575578701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45939.368575578701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45939.368575578701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45939.368575578701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45939.368575578701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45939.368575578701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45939.368575578701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45939.368575578701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45939.368575578701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45939.368575578701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45939.368575578701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45939.368575578701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45939.368575578701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45939.368575578701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45939.368575578701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45939.368575578701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45939.368575578701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45939.368575578701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45939.368575578701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45939.368575578701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45939.368575578701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45939.368575578701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45939.368575578701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45939.368575578701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45939.368575578701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45939.368575578701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45939.368575578701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45939.368575578701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45939.368575578701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45939.368575578701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45939.368575578701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45939.368575578701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45939.368575578701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45939.368575578701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45939.368575578701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45939.368575578701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45939.368575578701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45939.368575578701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45939.368575578701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45939.368575578701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45939.368575578701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45939.368575578701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45939.368575578701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45939.368575578701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45939.368575578701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45939.368575578701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45939.368575578701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45939.368575578701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45939.368575578701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45939.368575578701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45939.368575578701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45939.368575578701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45939.368575578701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45939.368575578701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45939.368575578701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45939.368575578701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45939.368575578701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45939.368575578701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45939.368575578701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45939.368575578701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45939.368575578701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45939.368575578701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45939.368575578701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45939.368575578701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45939.368575578701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45939.368575578701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45939.368575578701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45939.368575578701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45939.368575578701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45939.368575578701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45939.368575578701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45939.368575578701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45939.368575578701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45939.368575578701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45939.368575578701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45939.368575578701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45939.368575578701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45939.368575578701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45939.368575578701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45939.368575578701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45939.368575578701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45939.368575578701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45939.368575578701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45939.368575578701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45939.368575578701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45939.368575578701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45939.368575578701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45939.368575578701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45939.368575578701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45939.368575578701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45939.368575578701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45939.368575578701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45939.368575578701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45939.368575578701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45939.368575578701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45939.368575578701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45939.368575578701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45939.368575578701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45939.368575578701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45939.368575578701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45939.368575578701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45939.368575578701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45939.368575578701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45939.368575578701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45939.368575578701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45939.368575578701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45939.368575578701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45939.368575578701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45939.368575578701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45939.368575578701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45939.368575578701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45939.368575578701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45939.368575578701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45939.368575578701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45939.368575578701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45939.368575578701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45939.368575578701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45939.368575578701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45939.368575578701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45939.368575578701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45939.368575578701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45939.368575578701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45939.368575578701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45939.368575578701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45939.368575578701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45939.368575578701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45939.368575578701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45939.368575578701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45939.368575578701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45939.368575578701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45939.368575578701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45939.368575578701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45939.368575578701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45939.368575578701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45939.368575578701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45939.368575578701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45939.368575578701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45939.368575578701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45939.368575578701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45939.368575578701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45939.368575578701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45939.368575578701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45939.368575578701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45939.368575578701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45939.368575578701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45939.368575578701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45939.368575578701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45939.368575578701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45939.368575578701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45939.368575578701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45939.368575578701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45939.368575578701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45939.368575578701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45939.368575578701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45939.368575578701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45939.368575578701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45939.368575578701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45939.368575578701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45939.368575578701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45939.368575578701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45939.368575578701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45939.368575578701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45939.368575578701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45939.368575578701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45939.368575578701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45939.368575578701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45939.368575578701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45939.368575578701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45939.368575578701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45939.368575578701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45939.368575578701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45939.368575578701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45939.368575578701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45939.368575578701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45939.368575578701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45939.368575578701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45939.368575578701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45939.368575578701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45939.368575578701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45939.368575578701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45939.368575578701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45939.368575578701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45939.368575578701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45939.368575578701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45939.368575578701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45939.368575578701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45939.368575578701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45939.368575578701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45939.368575578701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45939.368575578701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45939.368575578701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45939.368575578701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45939.368575578701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45939.368575578701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45939.368575578701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45939.368575578701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45939.368575578701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45939.368575578701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45939.368575578701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45939.368575578701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45939.368575578701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45939.368575578701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45939.368575578701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45939.368575578701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45939.368575578701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45939.368575578701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45939.368575578701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45939.368575578701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45939.368575578701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45939.368575578701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45939.368575578701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45939.368575578701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45939.368575578701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45939.368575578701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45939.368575578701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45939.368575578701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45939.368575578701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45939.368575578701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45939.368575578701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45939.368575578701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45939.368575578701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45939.368575578701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45939.368575578701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45939.368575578701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45939.368575578701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45939.368575578701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45939.368575578701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45939.368575578701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45939.368575578701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45939.368575578701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45939.368575578701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45939.368575578701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45939.368575578701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45939.368575578701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45939.368575578701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45939.368575578701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45939.368575578701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45939.368575578701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45939.368575578701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45939.368575578701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45939.368575578701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45939.368575578701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45939.368575578701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45939.368575578701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45939.368575578701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45939.368575578701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45939.368575578701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45939.368575578701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45939.368575578701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45939.368575578701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45939.368575578701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45939.368575578701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45939.368575578701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45939.368575578701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45939.368575578701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45939.368575578701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45939.368575578701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45939.368575578701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45939.368575578701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45939.368575578701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45939.368575578701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45939.368575578701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45939.368575578701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45939.368575578701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45939.368575578701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45939.368575578701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45939.368575578701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45939.368575578701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45939.368575578701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45939.368575578701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45939.368575578701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45939.368575578701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45939.368575578701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45939.368575578701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45939.368575578701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45939.368575578701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45939.368575578701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45939.368575578701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45939.368575578701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45939.368575578701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45939.368575578701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45939.368575578701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45939.368575578701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45939.368575578701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45939.368575578701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45939.368575578701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45939.368575578701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45939.368575578701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45939.368575578701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45939.368575578701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45939.368575578701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45939.368575578701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45939.368575578701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45939.368575578701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45939.368575578701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45939.368575578701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45939.368575578701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45939.368575578701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45939.368575578701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45939.368575578701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45939.368575578701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45939.368575578701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45939.368575578701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45939.368575578701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45939.368575578701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45939.368575578701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45939.368575578701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45939.368575578701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45939.368575578701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45939.368575578701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45939.368575578701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45939.368575578701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45939.368575578701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45939.368575578701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45939.368575578701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45939.368575578701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45939.368575578701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45939.368575578701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45939.368575578701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45939.368575578701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45939.368575578701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45939.368575578701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45939.368575578701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45939.368575578701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45939.368575578701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45939.368575578701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45939.368575578701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45939.368575578701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45939.368575578701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45939.368575578701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45939.368575578701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45939.368575578701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45939.368575578701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45939.368575578701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45939.368575578701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45939.368575578701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45939.368575578701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45939.368575578701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45939.368575578701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45939.368575578701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45939.368575578701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45939.368575578701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45939.368575578701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45939.368575578701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45939.368575578701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45939.368575578701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45939.368575578701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45939.368575578701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45939.368575578701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45939.368575578701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45939.368575578701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45939.368575578701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45939.368575578701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45939.368575578701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45939.368575578701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45939.368575578701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45939.368575578701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45939.368575578701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45939.368575578701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45939.368575578701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45939.368575578701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45939.368575578701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45939.368575578701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45939.368575578701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45939.368575578701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45939.368575578701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45939.368575578701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45939.368575578701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45939.368575578701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45939.368575578701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45939.368575578701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45939.368575578701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45939.368575578701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45939.368575578701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45939.368575578701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45939.368575578701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45939.368575578701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45939.368575578701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45939.368575578701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45939.368575578701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45939.368575578701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45939.368575578701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45939.368575578701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45939.368575578701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45939.368575578701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45939.368575578701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45939.368575578701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45939.368575578701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45939.368575578701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45939.368575578701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45939.368575578701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45939.368575578701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45939.368575578701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45939.368575578701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45939.368575578701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45939.368575578701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45939.368575578701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45939.368575578701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45939.368575578701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45939.368575578701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45939.368575578701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45939.368575578701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45939.368575578701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45939.368575578701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45939.368575578701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45939.368575578701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45939.368575578701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45939.368575578701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45939.368575578701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45939.368575578701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45939.368575578701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45939.368575578701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45939.368575578701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45939.368575578701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45939.368575578701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45939.368575578701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45939.368575578701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45939.368575578701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45939.368575578701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45939.368575578701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45939.368575578701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45939.368575578701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45939.368575578701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45939.368575578701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45939.368575578701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45939.368575578701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45939.368575578701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45939.368575578701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45939.368575578701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45939.368575578701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45939.368575578701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45939.368575578701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45939.368575578701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45939.368575578701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45939.368575578701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45939.368575578701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45939.368575578701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45939.368575578701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45939.368575578701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45939.368575578701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45939.368575578701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45939.368575578701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45939.368575578701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45939.368575578701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45939.368575578701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45939.368575578701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45939.368575578701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45939.368575578701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45939.368575578701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45939.368575578701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45939.368575578701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45939.368575578701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45939.368575578701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45939.368575578701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45939.368575578701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45939.368575578701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45939.368575578701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45939.368575578701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45939.368575578701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45939.368575578701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45939.368575578701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45939.368575578701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45939.368575578701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45939.368575578701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45939.368575578701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45939.368575578701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45939.368575578701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45939.368575578701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45939.368575578701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45939.368575578701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45939.368575578701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45939.368575578701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45939.368575578701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45939.368575578701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45939.368575578701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45939.368575578701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45939.368575578701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45939.368575578701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45939.368575578701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45939.368575578701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45939.368575578701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45939.368575578701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45939.368575578701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45939.368575578701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45939.368575578701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45939.368575578701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45939.368575578701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45939.368575578701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45939.368575578701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45939.368575578701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45939.368575578701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45939.368575578701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45939.368575578701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45939.368575578701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45939.368575578701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45939.368575578701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45939.368575578701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45939.368575578701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45939.368575578701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45939.368575578701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45939.368575578701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45939.368575578701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45939.368575578701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45939.368575578701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45939.368575578701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45939.368575578701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45939.368575578701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45939.368575578701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45939.368575578701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45939.368575578701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45939.368575578701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45939.368575578701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45939.368575578701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45939.368575578701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45939.368575578701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45939.368575578701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45939.368575578701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45939.368575578701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45939.368575578701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45939.368575578701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45939.368575578701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45939.368575578701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45939.368575578701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45939.368575578701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45939.368575578701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45939.368575578701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45939.368575578701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45939.368575578701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45939.368575578701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45939.368575578701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45939.368575578701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45939.368575578701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45939.368575578701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45939.368575578701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45939.368575578701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45939.368575578701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45939.368575578701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45939.368575578701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45939.368575578701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45939.368575578701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45939.368575578701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45939.368575578701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45939.368575578701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45939.368575578701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45939.368575578701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45939.368575578701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45939.368575578701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45939.368575578701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45939.368575578701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45939.368575578701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45939.368575578701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45939.368575578701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45939.368575578701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45939.368575578701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45939.368575578701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45939.368575578701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45939.368575578701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45939.368575578701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45939.368575578701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45939.368575578701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45939.368575578701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45939.368575578701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45939.368575578701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45939.368575578701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45939.368575578701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45939.368575578701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45939.368575578701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45939.368575578701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45939.368575578701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45939.368575578701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45939.368575578701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45939.368575578701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45939.368575578701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45939.368575578701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45939.368575578701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45939.368575578701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45939.368575578701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45939.368575578701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45939.368575578701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45939.368575578701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45939.368575578701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45939.368575578701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45939.368575578701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45939.368575578701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45939.368575578701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45939.368575578701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45939.368575578701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45939.368575578701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45939.368575578701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45939.368575578701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45939.368575578701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45939.368575578701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45939.368575578701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45939.368575578701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45939.368575578701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45939.368575578701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45939.368575578701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45939.368575578701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45939.368575578701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45939.368575578701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45939.368575578701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45939.368575578701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45939.368575578701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45939.368575578701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45939.368575578701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45939.368575578701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45939.368575578701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45939.368575578701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45939.368575578701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45939.368575578701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45939.368575578701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45939.368575578701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45939.368575578701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45939.368575578701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45939.368575578701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45939.368575578701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45939.368575578701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45939.368575578701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45939.368575578701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45939.368575578701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45939.368575578701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45939.368575578701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45939.368575578701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45939.368575578701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45939.368575578701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45939.368575578701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45939.368575578701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45939.368575578701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45939.368575578701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45939.368575578701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45939.368575578701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45939.368575578701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45939.368575578701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45939.368575578701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45939.368575578701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45939.368575578701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45939.368575578701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45939.368575578701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45939.368575578701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45939.368575578701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45939.368575578701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45939.368575578701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45939.368575578701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45939.368575578701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45939.368575578701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45939.368575578701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45939.368575578701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45939.368575578701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45939.368575578701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45939.368575578701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45939.368575578701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45939.368575578701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45939.368575578701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45939.368575578701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45939.368575578701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45939.368575578701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45939.368575578701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45939.368575578701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45939.368575578701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45939.368575578701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45939.368575578701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45939.368575578701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45939.368575578701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45939.368575578701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45939.368575578701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45939.368575578701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45939.368575578701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45939.368575578701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45939.368575578701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45939.368575578701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45939.368575578701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45939.368575578701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45939.368575578701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45939.368575578701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45939.368575578701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45939.368575578701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45939.368575578701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45939.368575578701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45939.368575578701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45939.368575578701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45939.368575578701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45939.368575578701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45939.368575578701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45939.368575578701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45939.368575578701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45939.368575578701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45939.368575578701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45939.368575578701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45939.368575578701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45939.368575578701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45939.368575578701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45939.368575578701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45939.368575578701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45939.368575578701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45939.368575578701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45939.368575578701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45939.368575578701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45939.368575578701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45939.368575578701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45939.368575578701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45939.368575578701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45939.368575578701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45939.368575578701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45939.368575578701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45939.368575578701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45939.368575578701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45939.368575578701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45939.368575578701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45939.368575578701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45939.368575578701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45939.368575578701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45939.368575578701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45939.368575578701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45939.368575578701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45939.368575578701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45939.368575578701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45939.368575578701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45939.368575578701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45939.368575578701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45939.368575578701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45939.368575578701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45939.368575578701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45939.368575578701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45939.368575578701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45939.368575578701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45939.368575578701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45939.368575578701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45939.368575578701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45939.368575578701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45939.368575578701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45939.368575578701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45939.368575578701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45939.368575578701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45939.368575578701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45939.368575578701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45939.368575578701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45939.368575578701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45939.368575578701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45939.368575578701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45939.368575578701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45939.368575578701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45939.368575578701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45939.368575578701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45939.368575578701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45939.368575578701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45939.368575578701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45939.368575578701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45939.368575578701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45939.368575578701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45939.368575578701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45939.368575578701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45939.368575578701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45939.368575578701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45939.368575578701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45939.368575578701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45939.368575578701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45939.368575578701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45939.368575578701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45939.368575578701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45939.368575578701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45939.368575578701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45939.368575578701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45939.368575578701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45939.368575578701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45939.368575578701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45939.368575578701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45939.368575578701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45939.368575578701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45939.368575578701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45939.368575578701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45939.368575578701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45939.368575578701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45939.368575578701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45939.368575578701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45939.368575578701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45939.368575578701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45939.368575578701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45939.368575578701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45939.368575578701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45939.368575578701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45939.368575578701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45939.368575578701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45939.368575578701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45939.368575578701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45939.368575578701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45939.368575578701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45939.368575578701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45939.368575578701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45939.368575578701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45939.368575578701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45939.368575578701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45939.368575578701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45939.368575578701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45939.368575578701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45939.368575578701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45939.368575578701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45939.368575578701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45939.368575578701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45939.368575578701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45939.368575578701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45939.368575578701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45939.368575578701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45939.368575578701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45939.368575578701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45939.368575578701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45939.368575578701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45939.368575578701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45939.368575578701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45939.368575578701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45939.368575578701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45939.368575578701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45939.368575578701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45939.368575578701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45939.368575578701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45939.368575578701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45939.368575578701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45939.368575578701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45939.368575578701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45939.368575578701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45939.368575578701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45939.368575578701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45939.368575578701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45939.368575578701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45939.368575578701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45939.368575578701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45939.368575578701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45939.368575578701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45939.368575578701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45939.368575578701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45939.368575578701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45939.368575578701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45939.368575578701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45939.368575578701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45939.368575578701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45939.368575578701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45939.368575578701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45939.368575578701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45939.368575578701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45939.368575578701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45939.368575578701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45939.368575578701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45939.368575578701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45939.368575578701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45939.368575578701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45939.368575578701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45939.368575578701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45939.368575578701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45939.368575578701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45939.368575578701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45939.368575578701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45939.368575578701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45939.368575578701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45939.368575578701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45939.368575578701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45939.368575578701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45939.368575578701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45939.368575578701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45939.368575578701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45939.368575578701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45939.368575578701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45939.368575578701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45939.368575578701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45939.368575578701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45939.368575578701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45939.368575578701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45939.368575578701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45939.368575578701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45939.368575578701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45939.368575578701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45939.368575578701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45939.368575578701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45939.368575578701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45939.368575578701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45939.368575578701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45939.368575578701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45939.368575578701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45939.368575578701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45939.368575578701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45939.368575578701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45939.368575578701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45939.368575578701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45939.368575578701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45939.368575578701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45939.368575578701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45939.368575578701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45939.368575578701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45939.368575578701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45939.368575578701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45939.368575578701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45939.368575578701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45939.368575578701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45939.368575578701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45939.368575578701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45939.368575578701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45939.368575578701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45939.368575578701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45939.368575578701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45939.368575578701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45939.368575578701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45939.368575578701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45939.368575578701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45939.368575578701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45939.368575578701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45939.368575578701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45939.368575578701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45939.368575578701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45939.368575578701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45939.368575578701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45939.368575578701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45939.368575578701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45939.368575578701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45939.368575578701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45939.368575578701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45939.368575578701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45939.368575578701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45939.368575578701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45939.368575578701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45939.368575578701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45939.368575578701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45939.368575578701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45939.368575578701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45939.368575578701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45939.368575578701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45939.368575578701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45939.368575578701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45939.368575578701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45939.368575578701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45939.368575578701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45939.368575578701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45939.368575578701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45939.368575578701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45939.368575578701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45939.368575578701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45939.368575578701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45939.368575578701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45939.368575578701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45939.368575578701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45939.368575578701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45939.368575578701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45939.368575578701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45939.368575578701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45939.368575578701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45939.368575578701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45939.368575578701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45939.368575578701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45939.368575578701</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8"/>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235.88785798610479</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1</v>
      </c>
      <c r="D3" s="129" t="s">
        <v>36364</v>
      </c>
      <c r="E3" s="130" t="s">
        <v>38964</v>
      </c>
      <c r="F3" s="131">
        <v>45939.32708333333</v>
      </c>
      <c r="G3" s="132">
        <f ca="1">IFERROR(NOW()-F3,"")</f>
        <v>4.149224537104601E-2</v>
      </c>
      <c r="H3" s="131">
        <v>45939.225092592591</v>
      </c>
      <c r="I3" s="127" t="str">
        <f>IFERROR(VLOOKUP(D3,DB!A:F,6,0),"")</f>
        <v>SCECO</v>
      </c>
      <c r="J3" s="127" t="str">
        <f>IFERROR(VLOOKUP(D3,DB!A:G,7,0),"")</f>
        <v>In progress</v>
      </c>
      <c r="K3" s="134" t="s">
        <v>39063</v>
      </c>
      <c r="L3" s="129" t="str">
        <f>IFERROR(VLOOKUP(D3,DB!A:I,9,0),"")</f>
        <v>Latis</v>
      </c>
    </row>
    <row r="4" spans="1:16" ht="15" customHeight="1">
      <c r="A4" s="127" t="s">
        <v>39064</v>
      </c>
      <c r="B4" s="127" t="str">
        <f>IFERROR(VLOOKUP(D4,DB!A:K,11,0),"")</f>
        <v>R4</v>
      </c>
      <c r="C4" s="128">
        <v>1</v>
      </c>
      <c r="D4" s="129" t="s">
        <v>34221</v>
      </c>
      <c r="E4" s="130" t="s">
        <v>39047</v>
      </c>
      <c r="F4" s="131">
        <v>45939.343634259261</v>
      </c>
      <c r="G4" s="132">
        <f ca="1">IFERROR(NOW()-F4,"")</f>
        <v>2.494131943967659E-2</v>
      </c>
      <c r="H4" s="131">
        <v>45939.337743055556</v>
      </c>
      <c r="I4" s="127" t="str">
        <f>IFERROR(VLOOKUP(D4,DB!A:F,6,0),"")</f>
        <v>SCECO</v>
      </c>
      <c r="J4" s="127" t="str">
        <f>IFERROR(VLOOKUP(D4,DB!A:G,7,0),"")</f>
        <v>In progress</v>
      </c>
      <c r="K4" s="134" t="s">
        <v>39065</v>
      </c>
      <c r="L4" s="129" t="str">
        <f>IFERROR(VLOOKUP(D4,DB!A:I,9,0),"")</f>
        <v>Latis</v>
      </c>
    </row>
    <row r="5" spans="1:16" ht="15" customHeight="1">
      <c r="A5" s="127"/>
      <c r="B5" s="127" t="str">
        <f>IFERROR(VLOOKUP(D5,DB!A:K,11,0),"")</f>
        <v/>
      </c>
      <c r="C5" s="128"/>
      <c r="D5" s="129"/>
      <c r="E5" s="130"/>
      <c r="F5" s="131"/>
      <c r="G5" s="132">
        <f ca="1">IFERROR(NOW()-F5,"")</f>
        <v>45939.368575578701</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3">
        <f ca="1">IFERROR(NOW()-F6,"")</f>
        <v>45939.368575578701</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45939.368575578701</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45939.368575578701</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45939.368575578701</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99"/>
      <c r="E10" s="130"/>
      <c r="F10" s="131"/>
      <c r="G10" s="133">
        <f ca="1">IFERROR(NOW()-F10,"")</f>
        <v>45939.368575578701</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45939.368575578701</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45939.368575578701</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45939.368575578701</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45939.368575578701</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45939.368575578701</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45939.368575578701</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45939.368575578701</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45939.368575578701</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45939.368575578701</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45939.368575578701</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45939.368575578701</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45939.368575578701</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45939.368575578701</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45939.368575578701</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45939.368575578701</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45939.368575578701</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45939.368575578701</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45939.368575578701</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45939.368575578701</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45939.368575578701</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45939.368575578701</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45939.368575578701</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45939.368575578701</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45939.368575578701</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45939.368575578701</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45939.368575578701</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45939.368575578701</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45939.368575578701</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45939.368575578701</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45939.368575578701</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45939.368575578701</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45939.368575578701</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45939.368575578701</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45939.368575578701</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45939.368575578701</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45939.368575578701</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45939.368575578701</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45939.368575578701</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45939.368575578701</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45939.368575578701</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45939.368575578701</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45939.368575578701</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45939.368575578701</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45939.368575578701</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45939.368575578701</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45939.368575578701</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45939.368575578701</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45939.368575578701</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45939.368575578701</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45939.368575578701</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45939.368575578701</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45939.368575578701</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45939.368575578701</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45939.368575578701</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45939.368575578701</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45939.368575578701</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45939.368575578701</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45939.368575578701</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45939.368575578701</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45939.368575578701</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45939.368575578701</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45939.368575578701</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45939.368575578701</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45939.368575578701</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45939.368575578701</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45939.368575578701</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45939.368575578701</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45939.368575578701</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45939.368575578701</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45939.368575578701</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45939.368575578701</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45939.368575578701</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45939.368575578701</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45939.368575578701</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45939.368575578701</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45939.368575578701</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45939.368575578701</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45939.368575578701</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45939.368575578701</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45939.368575578701</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45939.368575578701</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45939.368575578701</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45939.368575578701</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45939.368575578701</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45939.368575578701</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45939.368575578701</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45939.368575578701</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45939.368575578701</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45939.368575578701</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45939.368575578701</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45939.368575578701</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45939.368575578701</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45939.368575578701</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45939.368575578701</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45939.368575578701</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45939.368575578701</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45939.368575578701</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45939.368575578701</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45939.368575578701</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45939.368575578701</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45939.368575578701</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45939.368575578701</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45939.368575578701</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45939.368575578701</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45939.368575578701</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45939.368575578701</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45939.368575578701</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45939.368575578701</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45939.368575578701</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45939.368575578701</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45939.368575578701</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45939.368575578701</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45939.368575578701</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45939.368575578701</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45939.368575578701</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45939.368575578701</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45939.368575578701</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45939.368575578701</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45939.368575578701</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45939.368575578701</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45939.368575578701</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45939.368575578701</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45939.368575578701</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45939.368575578701</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45939.368575578701</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45939.368575578701</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45939.368575578701</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45939.368575578701</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45939.368575578701</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45939.368575578701</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45939.368575578701</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45939.368575578701</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45939.368575578701</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45939.368575578701</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45939.368575578701</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45939.368575578701</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45939.368575578701</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45939.368575578701</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45939.368575578701</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45939.368575578701</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45939.368575578701</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45939.368575578701</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45939.368575578701</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45939.368575578701</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45939.368575578701</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45939.368575578701</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45939.368575578701</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45939.368575578701</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45939.368575578701</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45939.368575578701</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45939.368575578701</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45939.368575578701</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45939.368575578701</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45939.368575578701</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45939.368575578701</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45939.368575578701</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45939.368575578701</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45939.368575578701</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45939.368575578701</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45939.368575578701</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45939.368575578701</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45939.368575578701</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45939.368575578701</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45939.368575578701</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45939.368575578701</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45939.368575578701</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45939.368575578701</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45939.368575578701</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45939.368575578701</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45939.368575578701</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45939.368575578701</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45939.368575578701</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45939.368575578701</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45939.368575578701</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45939.368575578701</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45939.368575578701</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45939.368575578701</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45939.368575578701</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45939.368575578701</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45939.368575578701</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45939.368575578701</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45939.368575578701</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45939.368575578701</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45939.368575578701</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45939.368575578701</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45939.368575578701</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45939.368575578701</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45939.368575578701</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45939.368575578701</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45939.368575578701</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45939.368575578701</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45939.368575578701</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45939.368575578701</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45939.368575578701</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45939.368575578701</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45939.368575578701</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45939.368575578701</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45939.368575578701</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45939.368575578701</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45939.368575578701</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45939.368575578701</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45939.368575578701</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45939.368575578701</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45939.368575578701</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45939.368575578701</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45939.368575578701</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45939.368575578701</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45939.368575578701</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45939.368575578701</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45939.368575578701</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45939.368575578701</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45939.368575578701</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45939.368575578701</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45939.368575578701</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45939.368575578701</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45939.368575578701</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45939.368575578701</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45939.368575578701</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45939.368575578701</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45939.368575578701</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45939.368575578701</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45939.368575578701</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45939.368575578701</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45939.368575578701</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45939.368575578701</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45939.368575578701</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45939.368575578701</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45939.368575578701</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45939.368575578701</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45939.368575578701</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45939.368575578701</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45939.368575578701</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45939.368575578701</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45939.368575578701</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45939.368575578701</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45939.368575578701</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45939.368575578701</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45939.368575578701</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45939.368575578701</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45939.368575578701</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45939.368575578701</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45939.368575578701</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45939.368575578701</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45939.368575578701</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45939.368575578701</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45939.368575578701</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45939.368575578701</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45939.368575578701</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45939.368575578701</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45939.368575578701</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45939.368575578701</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45939.368575578701</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45939.368575578701</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45939.368575578701</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45939.368575578701</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45939.368575578701</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45939.368575578701</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45939.368575578701</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45939.368575578701</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45939.368575578701</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45939.368575578701</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45939.368575578701</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45939.368575578701</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45939.368575578701</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45939.368575578701</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45939.368575578701</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45939.368575578701</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45939.368575578701</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45939.368575578701</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45939.368575578701</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45939.368575578701</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45939.368575578701</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45939.368575578701</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45939.368575578701</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45939.368575578701</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45939.368575578701</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45939.368575578701</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45939.368575578701</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45939.368575578701</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45939.368575578701</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45939.368575578701</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45939.368575578701</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45939.368575578701</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45939.368575578701</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45939.368575578701</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45939.368575578701</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45939.368575578701</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45939.368575578701</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45939.368575578701</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45939.368575578701</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45939.368575578701</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45939.368575578701</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45939.368575578701</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45939.368575578701</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45939.368575578701</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45939.368575578701</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45939.368575578701</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45939.368575578701</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45939.368575578701</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45939.368575578701</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45939.368575578701</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45939.368575578701</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45939.368575578701</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45939.368575578701</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45939.368575578701</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45939.368575578701</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45939.368575578701</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45939.368575578701</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45939.368575578701</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45939.368575578701</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45939.368575578701</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45939.368575578701</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45939.368575578701</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45939.368575578701</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45939.368575578701</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45939.368575578701</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45939.368575578701</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45939.368575578701</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45939.368575578701</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45939.368575578701</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45939.368575578701</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45939.368575578701</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45939.368575578701</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45939.368575578701</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45939.368575578701</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45939.368575578701</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45939.368575578701</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45939.368575578701</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45939.368575578701</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45939.368575578701</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45939.368575578701</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45939.368575578701</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45939.368575578701</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45939.368575578701</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45939.368575578701</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45939.368575578701</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45939.368575578701</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45939.368575578701</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45939.368575578701</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45939.368575578701</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45939.368575578701</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45939.368575578701</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45939.368575578701</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45939.368575578701</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45939.368575578701</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45939.368575578701</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45939.368575578701</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45939.368575578701</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45939.368575578701</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45939.368575578701</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45939.368575578701</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45939.368575578701</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45939.368575578701</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45939.368575578701</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45939.368575578701</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45939.368575578701</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45939.368575578701</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45939.368575578701</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45939.368575578701</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45939.368575578701</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45939.368575578701</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45939.368575578701</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45939.368575578701</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45939.368575578701</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45939.368575578701</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45939.368575578701</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45939.368575578701</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45939.368575578701</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45939.368575578701</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45939.368575578701</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45939.368575578701</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45939.368575578701</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45939.368575578701</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45939.368575578701</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45939.368575578701</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45939.368575578701</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45939.368575578701</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45939.368575578701</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45939.368575578701</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45939.368575578701</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45939.368575578701</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45939.368575578701</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45939.368575578701</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45939.368575578701</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45939.368575578701</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45939.368575578701</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45939.368575578701</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45939.368575578701</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45939.368575578701</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45939.368575578701</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45939.368575578701</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45939.368575578701</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45939.368575578701</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45939.368575578701</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45939.368575578701</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45939.368575578701</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45939.368575578701</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45939.368575578701</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45939.368575578701</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45939.368575578701</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45939.368575578701</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45939.368575578701</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45939.368575578701</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45939.368575578701</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45939.368575578701</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45939.368575578701</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45939.368575578701</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45939.368575578701</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45939.368575578701</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45939.368575578701</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45939.368575578701</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45939.368575578701</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45939.368575578701</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45939.368575578701</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45939.368575578701</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45939.368575578701</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45939.368575578701</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45939.368575578701</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45939.368575578701</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45939.368575578701</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45939.368575578701</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45939.368575578701</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45939.368575578701</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45939.368575578701</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45939.368575578701</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45939.368575578701</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45939.368575578701</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45939.368575578701</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45939.368575578701</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45939.368575578701</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45939.368575578701</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45939.368575578701</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45939.368575578701</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45939.368575578701</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45939.368575578701</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45939.368575578701</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45939.368575578701</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45939.368575578701</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45939.368575578701</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45939.368575578701</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45939.368575578701</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45939.368575578701</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45939.368575578701</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45939.368575578701</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45939.368575578701</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45939.368575578701</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45939.368575578701</v>
      </c>
      <c r="H457" s="131"/>
      <c r="I457" s="127" t="str">
        <f>IFERROR(VLOOKUP(D457,DB!A:F,6,0),"")</f>
        <v/>
      </c>
      <c r="J457" s="127" t="str">
        <f>IFERROR(VLOOKUP(D457,DB!A:G,7,0),"")</f>
        <v/>
      </c>
      <c r="K457" s="134"/>
      <c r="L457" s="129" t="str">
        <f>IFERROR(VLOOKUP(D457,DB!A:I,9,0),"")</f>
        <v/>
      </c>
    </row>
    <row r="458" spans="1:12" ht="15" customHeight="1">
      <c r="A458" s="135"/>
      <c r="B458" s="135" t="str">
        <f>IFERROR(VLOOKUP(D458,DB!A:K,11,0),"")</f>
        <v/>
      </c>
      <c r="C458" s="136"/>
      <c r="D458" s="137"/>
      <c r="E458" s="138"/>
      <c r="F458" s="139"/>
      <c r="G458" s="140">
        <f ca="1">IFERROR(NOW()-F458,"")</f>
        <v>45939.368575578701</v>
      </c>
      <c r="H458" s="139"/>
      <c r="I458" s="135" t="str">
        <f>IFERROR(VLOOKUP(D458,DB!A:F,6,0),"")</f>
        <v/>
      </c>
      <c r="J458" s="135" t="str">
        <f>IFERROR(VLOOKUP(D458,DB!A:G,7,0),"")</f>
        <v/>
      </c>
      <c r="K458" s="141"/>
      <c r="L458" s="137" t="str">
        <f>IFERROR(VLOOKUP(D458,DB!A:I,9,0),"")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7">
        <f ca="1">IFERROR(NOW()-F2,"")</f>
        <v>47.536515393512673</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39047</v>
      </c>
      <c r="F3" s="38">
        <v>45926.188877314817</v>
      </c>
      <c r="G3" s="167">
        <f t="shared" ref="G3" ca="1" si="0">IFERROR(NOW()-F3,"")</f>
        <v>13.179698263884347</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126" t="s">
        <v>34867</v>
      </c>
      <c r="E4" s="37" t="s">
        <v>38964</v>
      </c>
      <c r="F4" s="38">
        <v>45939.310983796298</v>
      </c>
      <c r="G4" s="39">
        <f t="shared" ref="G4:G25" ca="1" si="1">IFERROR(NOW()-F4,"")</f>
        <v>5.7591782402596436E-2</v>
      </c>
      <c r="H4" s="38">
        <v>45939.305208333331</v>
      </c>
      <c r="I4" s="37" t="str">
        <f>IFERROR(VLOOKUP(D4,DB!A:F,6,0),"")</f>
        <v>Generator-SG</v>
      </c>
      <c r="J4" s="37" t="str">
        <f>IFERROR(VLOOKUP(D4,DB!A:G,7,0),"")</f>
        <v>Vandalized</v>
      </c>
      <c r="K4" s="37" t="s">
        <v>39071</v>
      </c>
      <c r="L4" s="37" t="str">
        <f>IFERROR(VLOOKUP(D4,DB!A:I,9,0),"")</f>
        <v>Latis</v>
      </c>
    </row>
    <row r="5" spans="1:13" ht="15">
      <c r="A5" s="37" t="s">
        <v>39072</v>
      </c>
      <c r="B5" s="37" t="str">
        <f>IFERROR(VLOOKUP(D5,DB!A:K,11,0),"")</f>
        <v>R5</v>
      </c>
      <c r="C5" s="37">
        <v>1</v>
      </c>
      <c r="D5" s="37" t="s">
        <v>38236</v>
      </c>
      <c r="E5" s="37" t="s">
        <v>38964</v>
      </c>
      <c r="F5" s="38">
        <v>45939.350694444445</v>
      </c>
      <c r="G5" s="39">
        <f t="shared" ca="1" si="1"/>
        <v>1.7881134255731013E-2</v>
      </c>
      <c r="H5" s="38">
        <v>45939.345138888886</v>
      </c>
      <c r="I5" s="37" t="str">
        <f>IFERROR(VLOOKUP(D5,DB!A:F,6,0),"")</f>
        <v>SCECO</v>
      </c>
      <c r="J5" s="37" t="str">
        <f>IFERROR(VLOOKUP(D5,DB!A:G,7,0),"")</f>
        <v>Haj Removal</v>
      </c>
      <c r="K5" s="37" t="s">
        <v>39073</v>
      </c>
      <c r="L5" s="37" t="str">
        <f>IFERROR(VLOOKUP(D5,DB!A:I,9,0),"")</f>
        <v>Latis</v>
      </c>
    </row>
    <row r="6" spans="1:13" ht="15">
      <c r="A6" s="37"/>
      <c r="B6" s="37" t="str">
        <f>IFERROR(VLOOKUP(D6,DB!A:K,11,0),"")</f>
        <v/>
      </c>
      <c r="C6" s="37"/>
      <c r="D6" s="37"/>
      <c r="E6" s="37"/>
      <c r="F6" s="38"/>
      <c r="G6" s="39">
        <f t="shared" ca="1" si="1"/>
        <v>45939.368575578701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45939.368575578701</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45939.368575578701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45939.368575578701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45939.368575578701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45939.368575578701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45939.368575578701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45939.368575578701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45939.368575578701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45939.368575578701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45939.368575578701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45939.368575578701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45939.368575578701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45939.368575578701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45939.368575578701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45939.368575578701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45939.368575578701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45939.368575578701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45939.368575578701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45939.368575578701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ref="G26:G57" ca="1" si="2">IFERROR(NOW()-F26,"")</f>
        <v>45939.368575578701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45939.368575578701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45939.368575578701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45939.368575578701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45939.368575578701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45939.368575578701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45939.368575578701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45939.368575578701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45939.368575578701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45939.368575578701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45939.368575578701</v>
      </c>
      <c r="H36" s="38"/>
      <c r="I36" s="37" t="str">
        <f>IFERROR(VLOOKUP(D36,DB!A:F,6,0),"")</f>
        <v/>
      </c>
      <c r="J36" s="37" t="str">
        <f>IFERROR(VLOOKUP(D36,DB!A:G,7,0),"")</f>
        <v/>
      </c>
      <c r="K36" s="37"/>
      <c r="L36" s="37" t="str">
        <f>IFERROR(VLOOKUP(D36,DB!A:I,9,0),"")</f>
        <v/>
      </c>
    </row>
    <row r="37" spans="1:12" ht="15">
      <c r="A37" s="84"/>
      <c r="B37" s="84" t="str">
        <f>IFERROR(VLOOKUP(D37,DB!A:K,11,0),"")</f>
        <v/>
      </c>
      <c r="C37" s="84"/>
      <c r="D37" s="84"/>
      <c r="E37" s="84"/>
      <c r="F37" s="123"/>
      <c r="G37" s="124">
        <f t="shared" ca="1" si="2"/>
        <v>45939.368575578701</v>
      </c>
      <c r="H37" s="123"/>
      <c r="I37" s="84" t="str">
        <f>IFERROR(VLOOKUP(D37,DB!A:F,6,0),"")</f>
        <v/>
      </c>
      <c r="J37" s="84" t="str">
        <f>IFERROR(VLOOKUP(D37,DB!A:G,7,0),"")</f>
        <v/>
      </c>
      <c r="K37" s="84"/>
      <c r="L37" s="84" t="str">
        <f>IFERROR(VLOOKUP(D37,DB!A:I,9,0),"")</f>
        <v/>
      </c>
    </row>
    <row r="38" spans="1:12" ht="15">
      <c r="A38" s="37"/>
      <c r="B38" s="37" t="str">
        <f>IFERROR(VLOOKUP(D38,DB!A:K,11,0),"")</f>
        <v/>
      </c>
      <c r="C38" s="37"/>
      <c r="D38" s="37"/>
      <c r="E38" s="37"/>
      <c r="F38" s="38"/>
      <c r="G38" s="39">
        <f t="shared" ca="1" si="2"/>
        <v>45939.368575578701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45939.368575578701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45939.368575578701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45939.368575578701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45939.368575578701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45939.368575578701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45939.368575578701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45939.368575578701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45939.368575578701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45939.368575578701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45939.368575578701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45939.368575578701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45939.368575578701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45939.368575578701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45939.368575578701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45939.368575578701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45939.368575578701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45939.368575578701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45939.368575578701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45939.368575578701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ref="G58:G89" ca="1" si="3">IFERROR(NOW()-F58,"")</f>
        <v>45939.368575578701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45939.368575578701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45939.368575578701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45939.368575578701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45939.368575578701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45939.368575578701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45939.368575578701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45939.368575578701</v>
      </c>
      <c r="H65" s="38"/>
      <c r="I65" s="37" t="str">
        <f>IFERROR(VLOOKUP(D65,DB!A:F,6,0),"")</f>
        <v/>
      </c>
      <c r="J65" s="37" t="str">
        <f>IFERROR(VLOOKUP(D65,DB!A:G,7,0),"")</f>
        <v/>
      </c>
      <c r="K65" s="37"/>
      <c r="L65" s="37" t="str">
        <f>IFERROR(VLOOKUP(D65,DB!A:I,9,0),"")</f>
        <v/>
      </c>
    </row>
    <row r="66" spans="1:12" ht="15">
      <c r="A66" s="84"/>
      <c r="B66" s="84" t="str">
        <f>IFERROR(VLOOKUP(D66,DB!A:K,11,0),"")</f>
        <v/>
      </c>
      <c r="C66" s="84"/>
      <c r="D66" s="84"/>
      <c r="E66" s="84"/>
      <c r="F66" s="123"/>
      <c r="G66" s="124">
        <f t="shared" ca="1" si="3"/>
        <v>45939.368575578701</v>
      </c>
      <c r="H66" s="123"/>
      <c r="I66" s="84" t="str">
        <f>IFERROR(VLOOKUP(D66,DB!A:F,6,0),"")</f>
        <v/>
      </c>
      <c r="J66" s="84" t="str">
        <f>IFERROR(VLOOKUP(D66,DB!A:G,7,0),"")</f>
        <v/>
      </c>
      <c r="K66" s="84"/>
      <c r="L66" s="84" t="str">
        <f>IFERROR(VLOOKUP(D66,DB!A:I,9,0),"")</f>
        <v/>
      </c>
    </row>
    <row r="67" spans="1:12" ht="15">
      <c r="A67" s="37"/>
      <c r="B67" s="37" t="str">
        <f>IFERROR(VLOOKUP(D67,DB!A:K,11,0),"")</f>
        <v/>
      </c>
      <c r="C67" s="37"/>
      <c r="D67" s="37"/>
      <c r="E67" s="37"/>
      <c r="F67" s="38"/>
      <c r="G67" s="39">
        <f t="shared" ca="1" si="3"/>
        <v>45939.368575578701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45939.368575578701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45939.368575578701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45939.368575578701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45939.368575578701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45939.368575578701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45939.368575578701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45939.368575578701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45939.368575578701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45939.368575578701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45939.368575578701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45939.368575578701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45939.368575578701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45939.368575578701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45939.368575578701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45939.368575578701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45939.368575578701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45939.368575578701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45939.368575578701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45939.368575578701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45939.368575578701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45939.368575578701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45939.368575578701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ref="G90:G121" ca="1" si="4">IFERROR(NOW()-F90,"")</f>
        <v>45939.368575578701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45939.368575578701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45939.368575578701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45939.368575578701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45939.368575578701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45939.368575578701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45939.368575578701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45939.368575578701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45939.368575578701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45939.368575578701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45939.368575578701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45939.368575578701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45939.368575578701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45939.368575578701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45939.368575578701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45939.368575578701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45939.368575578701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45939.368575578701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45939.368575578701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45939.368575578701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45939.368575578701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45939.368575578701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45939.368575578701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45939.368575578701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45939.368575578701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45939.368575578701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45939.368575578701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45939.368575578701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4"/>
        <v>45939.368575578701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4"/>
        <v>45939.368575578701</v>
      </c>
      <c r="H119" s="38"/>
      <c r="I119" s="37" t="str">
        <f>IFERROR(VLOOKUP(D119,DB!A:F,6,0),"")</f>
        <v/>
      </c>
      <c r="J119" s="37" t="str">
        <f>IFERROR(VLOOKUP(D119,DB!A:G,7,0),"")</f>
        <v/>
      </c>
      <c r="K119" s="37"/>
      <c r="L119" s="37" t="str">
        <f>IFERROR(VLOOKUP(D119,DB!A:I,9,0),"")</f>
        <v/>
      </c>
    </row>
    <row r="120" spans="1:12" ht="15">
      <c r="A120" s="84"/>
      <c r="B120" s="84" t="str">
        <f>IFERROR(VLOOKUP(D120,DB!A:K,11,0),"")</f>
        <v/>
      </c>
      <c r="C120" s="84"/>
      <c r="D120" s="84"/>
      <c r="E120" s="84"/>
      <c r="F120" s="123"/>
      <c r="G120" s="124">
        <f t="shared" ca="1" si="4"/>
        <v>45939.368575578701</v>
      </c>
      <c r="H120" s="123"/>
      <c r="I120" s="84" t="str">
        <f>IFERROR(VLOOKUP(D120,DB!A:F,6,0),"")</f>
        <v/>
      </c>
      <c r="J120" s="84" t="str">
        <f>IFERROR(VLOOKUP(D120,DB!A:G,7,0),"")</f>
        <v/>
      </c>
      <c r="K120" s="84"/>
      <c r="L120" s="84" t="str">
        <f>IFERROR(VLOOKUP(D120,DB!A:I,9,0),"")</f>
        <v/>
      </c>
    </row>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2" ht="15"/>
    <row r="783" ht="15"/>
    <row r="790" ht="15"/>
    <row r="793" ht="15"/>
    <row r="795" ht="15"/>
    <row r="798" ht="15"/>
    <row r="806" ht="15"/>
    <row r="807" ht="15"/>
    <row r="809" ht="15"/>
    <row r="810" ht="15"/>
    <row r="814" ht="15"/>
    <row r="815" ht="15"/>
    <row r="817" ht="15"/>
    <row r="818" ht="15"/>
    <row r="819" ht="15"/>
    <row r="820" ht="15"/>
    <row r="821" ht="15"/>
    <row r="822" ht="15"/>
    <row r="823" ht="15"/>
    <row r="824"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81" ht="15"/>
    <row r="919" ht="15"/>
    <row r="920" ht="15"/>
    <row r="922" ht="15"/>
    <row r="923" ht="15"/>
    <row r="924" ht="15"/>
    <row r="926" ht="15"/>
    <row r="927" ht="15"/>
    <row r="931" ht="15"/>
    <row r="932" ht="15"/>
    <row r="934" ht="15"/>
    <row r="935" ht="15"/>
    <row r="937" ht="15"/>
    <row r="938" ht="15"/>
    <row r="939" ht="15"/>
    <row r="940" ht="15"/>
    <row r="941" ht="15"/>
    <row r="942" ht="15"/>
    <row r="943" ht="15"/>
    <row r="944" ht="15"/>
    <row r="945" ht="15"/>
    <row r="947" ht="15"/>
    <row r="948" ht="15"/>
    <row r="950" ht="15"/>
    <row r="951"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90" ht="15"/>
    <row r="991" ht="15"/>
    <row r="993" ht="15"/>
    <row r="994" ht="15"/>
    <row r="995" ht="15"/>
    <row r="996" ht="15"/>
    <row r="997" ht="15"/>
    <row r="998" ht="15"/>
    <row r="999" ht="15"/>
    <row r="1000" ht="15"/>
    <row r="1002" ht="15"/>
    <row r="1003" ht="15"/>
    <row r="1005" ht="15"/>
    <row r="1006" ht="15"/>
    <row r="1009" ht="15"/>
    <row r="1010" ht="15"/>
    <row r="1013" ht="15"/>
    <row r="1016" ht="15"/>
    <row r="1017" ht="15"/>
    <row r="1019" ht="15"/>
    <row r="1020" ht="15"/>
    <row r="1022" ht="15"/>
    <row r="1023" ht="15"/>
    <row r="1025" ht="15"/>
    <row r="1026"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218" ht="15"/>
    <row r="1219" ht="15"/>
    <row r="1221" ht="15"/>
    <row r="1222"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7" ht="15"/>
    <row r="1278" ht="15"/>
    <row r="1279" ht="15"/>
    <row r="1280" ht="15"/>
    <row r="1281" ht="15"/>
    <row r="1282" ht="15"/>
    <row r="1283" ht="15"/>
    <row r="1286" ht="15"/>
    <row r="1293" ht="15"/>
    <row r="1296" ht="15"/>
    <row r="1297" ht="15"/>
    <row r="1299" ht="15"/>
    <row r="1300" ht="15"/>
    <row r="1301" ht="15"/>
    <row r="1304" ht="15"/>
    <row r="1305" ht="15"/>
    <row r="1308" ht="15"/>
    <row r="1310" ht="15"/>
    <row r="1311" ht="15"/>
    <row r="1313" ht="15"/>
    <row r="1314" ht="15"/>
    <row r="1316" ht="15"/>
    <row r="1317"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51" ht="15"/>
    <row r="1353" ht="15"/>
    <row r="1354" ht="15"/>
    <row r="1355" ht="15"/>
    <row r="1356" ht="15"/>
    <row r="1357" ht="15"/>
    <row r="1358" ht="15"/>
    <row r="1359" ht="15"/>
    <row r="1360" ht="15"/>
    <row r="1361" ht="15"/>
    <row r="1362" ht="15"/>
    <row r="1363" ht="15"/>
    <row r="1364" ht="15"/>
    <row r="1365" ht="15"/>
    <row r="1366" ht="15"/>
    <row r="1367" ht="15"/>
    <row r="1368" ht="15"/>
    <row r="1369" ht="15"/>
    <row r="1371" ht="15"/>
    <row r="1375" ht="15"/>
    <row r="1376" ht="15"/>
  </sheetData>
  <dataValidations count="2">
    <dataValidation allowBlank="1" showInputMessage="1" showErrorMessage="1" sqref="E1" xr:uid="{920C6338-E771-4DAE-8C89-92A9093EA4DE}"/>
    <dataValidation type="list" allowBlank="1" showInputMessage="1" showErrorMessage="1" sqref="E2:E1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39074</v>
      </c>
      <c r="B2" s="150" t="s">
        <v>5398</v>
      </c>
      <c r="C2" s="149">
        <v>1</v>
      </c>
      <c r="D2" s="150" t="s">
        <v>34463</v>
      </c>
      <c r="E2" s="149" t="s">
        <v>39075</v>
      </c>
      <c r="F2" s="151">
        <v>45926.772847222222</v>
      </c>
      <c r="G2" s="152">
        <f ca="1">IFERROR(NOW()-F2,"-")</f>
        <v>12.595728356478503</v>
      </c>
      <c r="H2" s="153">
        <v>45927.449074074102</v>
      </c>
      <c r="I2" s="150" t="str">
        <f>IFERROR(VLOOKUP(D2,DB!A:F,6,0),"")</f>
        <v>SCECO</v>
      </c>
      <c r="J2" s="150" t="str">
        <f>IFERROR(VLOOKUP(D2,DB!A:G,7,0),"")</f>
        <v>Weak</v>
      </c>
      <c r="K2" s="149" t="s">
        <v>39076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45939.368575578701</v>
      </c>
      <c r="H3" s="153">
        <v>45927.987534722219</v>
      </c>
      <c r="I3" s="150" t="str">
        <f>IFERROR(VLOOKUP(D3,DB!A:F,6,0),"")</f>
        <v>SCECO</v>
      </c>
      <c r="J3" s="150" t="str">
        <f>IFERROR(VLOOKUP(D3,DB!A:G,7,0),"")</f>
        <v>Vandalized</v>
      </c>
      <c r="K3" s="149" t="s">
        <v>39077</v>
      </c>
      <c r="L3" s="150" t="str">
        <f>IFERROR(VLOOKUP(D3,DB!A:I,9,0),"")</f>
        <v>Latis</v>
      </c>
    </row>
    <row r="4" spans="1:16383" ht="31.5" customHeight="1">
      <c r="A4" s="149" t="s">
        <v>39078</v>
      </c>
      <c r="B4" s="150" t="s">
        <v>5398</v>
      </c>
      <c r="C4" s="149">
        <v>1</v>
      </c>
      <c r="D4" s="150" t="s">
        <v>32861</v>
      </c>
      <c r="E4" s="149" t="s">
        <v>39075</v>
      </c>
      <c r="F4" s="151">
        <v>45933.880972222221</v>
      </c>
      <c r="G4" s="152">
        <f ca="1">IFERROR(NOW()-F4,"-")</f>
        <v>5.4876033564796671</v>
      </c>
      <c r="H4" s="153">
        <v>45929.455266203702</v>
      </c>
      <c r="I4" s="150" t="str">
        <f>IFERROR(VLOOKUP(D4,DB!A:F,6,0),"")</f>
        <v>SCECO</v>
      </c>
      <c r="J4" s="150" t="str">
        <f>IFERROR(VLOOKUP(D4,DB!A:G,7,0),"")</f>
        <v>In progress</v>
      </c>
      <c r="K4" s="149" t="s">
        <v>39076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39079</v>
      </c>
      <c r="B5" s="150" t="s">
        <v>5398</v>
      </c>
      <c r="C5" s="149">
        <v>1</v>
      </c>
      <c r="D5" s="150" t="s">
        <v>33408</v>
      </c>
      <c r="E5" s="149" t="s">
        <v>38964</v>
      </c>
      <c r="F5" s="151">
        <v>45934.942245370374</v>
      </c>
      <c r="G5" s="152">
        <f ca="1">IFERROR(NOW()-F5,"-")</f>
        <v>4.426330208327272</v>
      </c>
      <c r="H5" s="153">
        <v>45934.470231481479</v>
      </c>
      <c r="I5" s="150" t="str">
        <f>IFERROR(VLOOKUP(D5,DB!A:F,6,0),"")</f>
        <v>SCECO</v>
      </c>
      <c r="J5" s="150" t="str">
        <f>IFERROR(VLOOKUP(D5,DB!A:G,7,0),"")</f>
        <v>Dead</v>
      </c>
      <c r="K5" s="149" t="s">
        <v>39076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45939.368575578701</v>
      </c>
      <c r="H6" s="155">
        <v>45937.667847222219</v>
      </c>
      <c r="I6" s="150" t="str">
        <f>IFERROR(VLOOKUP(D6,DB!A:F,6,0),"")</f>
        <v>SCECO</v>
      </c>
      <c r="J6" s="150" t="str">
        <f>IFERROR(VLOOKUP(D6,DB!A:G,7,0),"")</f>
        <v>Weak</v>
      </c>
      <c r="K6" s="156" t="s">
        <v>39080</v>
      </c>
      <c r="L6" s="150" t="str">
        <f>IFERROR(VLOOKUP(D6,DB!A:I,9,0),"")</f>
        <v>Latis</v>
      </c>
    </row>
    <row r="7" spans="1:16383" ht="31.5" customHeight="1">
      <c r="A7" s="161"/>
      <c r="B7" s="161" t="str">
        <f>IFERROR(VLOOKUP(D7,DB!A:K,11,0),"")</f>
        <v/>
      </c>
      <c r="C7" s="161"/>
      <c r="D7" s="160"/>
      <c r="E7" s="161"/>
      <c r="F7" s="161"/>
      <c r="G7" s="152">
        <f ca="1">IFERROR(NOW()-F7,"-")</f>
        <v>45939.368575578701</v>
      </c>
      <c r="H7" s="161"/>
      <c r="I7" s="161" t="str">
        <f>IFERROR(VLOOKUP(D7,DB!A:F,6,0),"")</f>
        <v/>
      </c>
      <c r="J7" s="161" t="str">
        <f>IFERROR(VLOOKUP(D7,DB!A:G,7,0),"")</f>
        <v/>
      </c>
      <c r="K7" s="161"/>
      <c r="L7" s="161" t="str">
        <f>IFERROR(VLOOKUP(D7,DB!A:I,9,0),"")</f>
        <v/>
      </c>
    </row>
    <row r="8" spans="1:16383" ht="31.5" customHeight="1">
      <c r="A8" s="161"/>
      <c r="B8" s="161" t="str">
        <f>IFERROR(VLOOKUP(D8,DB!A:K,11,0),"")</f>
        <v/>
      </c>
      <c r="C8" s="161"/>
      <c r="D8" s="160"/>
      <c r="E8" s="161"/>
      <c r="F8" s="161"/>
      <c r="G8" s="152">
        <f ca="1">IFERROR(NOW()-F8,"-")</f>
        <v>45939.368575578701</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45939.368575578701</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45939.368575578701</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45939.368575578701</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45939.368575578701</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45939.368575578701</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45939.368575578701</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45939.368575578701</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45939.368575578701</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45939.368575578701</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45939.368575578701</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45939.368575578701</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45939.368575578701</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45939.368575578701</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45939.368575578701</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45939.368575578701</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45939.368575578701</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45939.368575578701</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45939.368575578701</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45939.368575578701</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45939.368575578701</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45939.368575578701</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45939.368575578701</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45939.368575578701</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45939.368575578701</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45939.368575578701</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45939.368575578701</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45939.368575578701</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45939.368575578701</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45939.368575578701</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45939.368575578701</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45939.368575578701</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45939.368575578701</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45939.368575578701</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45939.368575578701</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45939.368575578701</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45939.368575578701</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45939.368575578701</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45939.368575578701</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45939.368575578701</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45939.368575578701</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45939.368575578701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45939.368575578701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45939.368575578701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45939.368575578701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45939.368575578701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45939.368575578701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45939.368575578701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45939.368575578701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45939.368575578701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45939.368575578701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45939.368575578701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45939.368575578701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45939.368575578701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45939.368575578701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45939.368575578701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45939.368575578701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45939.368575578701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45939.368575578701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45939.368575578701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45939.368575578701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45939.368575578701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45939.368575578701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45939.368575578701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45939.368575578701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45939.368575578701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45939.368575578701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45939.368575578701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45939.368575578701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45939.368575578701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45939.368575578701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45939.368575578701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45939.368575578701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45939.368575578701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45939.368575578701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45939.368575578701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45939.368575578701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45939.368575578701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45939.368575578701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45939.368575578701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45939.368575578701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45939.368575578701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45939.368575578701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45939.368575578701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45939.368575578701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45939.368575578701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45939.368575578701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45939.368575578701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45939.368575578701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45939.368575578701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45939.368575578701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45939.368575578701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45939.368575578701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45939.368575578701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45939.368575578701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45939.368575578701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45939.368575578701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45939.368575578701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45939.368575578701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45939.368575578701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45939.368575578701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45939.368575578701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45939.368575578701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45939.368575578701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45939.368575578701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45939.368575578701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45939.368575578701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45939.368575578701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45939.368575578701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45939.368575578701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45939.368575578701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45939.368575578701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45939.368575578701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45939.368575578701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45939.368575578701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45939.368575578701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45939.368575578701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45939.368575578701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45939.368575578701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45939.368575578701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45939.368575578701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45939.368575578701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45939.368575578701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45939.368575578701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45939.368575578701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45939.368575578701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45939.368575578701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45939.368575578701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45939.368575578701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45939.368575578701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45939.368575578701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45939.368575578701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45939.368575578701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45939.368575578701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45939.368575578701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45939.368575578701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45939.368575578701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45939.368575578701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45939.368575578701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45939.368575578701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45939.368575578701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45939.368575578701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45939.368575578701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45939.368575578701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45939.368575578701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45939.368575578701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45939.368575578701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45939.368575578701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45939.368575578701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45939.368575578701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45939.368575578701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45939.368575578701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45939.368575578701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45939.368575578701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45939.368575578701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45939.368575578701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45939.368575578701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45939.368575578701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45939.368575578701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45939.368575578701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45939.368575578701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45939.368575578701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45939.368575578701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45939.368575578701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45939.368575578701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45939.368575578701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45939.368575578701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45939.368575578701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45939.368575578701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45939.368575578701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45939.368575578701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45939.368575578701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45939.368575578701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45939.368575578701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45939.368575578701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45939.368575578701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45939.368575578701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45939.368575578701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45939.368575578701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45939.368575578701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45939.368575578701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45939.368575578701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45939.368575578701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45939.368575578701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45939.368575578701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45939.368575578701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45939.368575578701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45939.368575578701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45939.368575578701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45939.368575578701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45939.368575578701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45939.368575578701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45939.368575578701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45939.368575578701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45939.368575578701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45939.368575578701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45939.368575578701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45939.368575578701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45939.368575578701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45939.368575578701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45939.368575578701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45939.368575578701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45939.368575578701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45939.368575578701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45939.368575578701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45939.368575578701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45939.368575578701</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45939.368575578701</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2025-10-09T05:51:27Z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