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316" documentId="13_ncr:1_{F6CB121F-512D-4AA6-A0C1-0FB36C537598}" xr6:coauthVersionLast="47" xr6:coauthVersionMax="47" xr10:uidLastSave="{7ECC3587-0FF1-40BE-8B14-24B6420B3726}"/>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<sst xmlns="http://schemas.openxmlformats.org/spreadsheetml/2006/main" count="178588" uniqueCount="39079">
  <si>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</si>
  <si>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</si>
  <si>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</si>
  <si>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</si>
  <si>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</si>
  <si>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</si>
  <si>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</si>
  <si>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</si>
  <si>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</si>
  <si>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</si>
  <si>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</si>
  <si>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</si>
  <si>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</si>
  <si>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</si>
  <si>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</si>
  <si>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</si>
  <si>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</si>
  <si>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</si>
  <si>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</si>
  <si>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</si>
  <si>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</si>
  <si>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</si>
  <si>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</si>
  <si>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</si>
  <si>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</si>
  <si>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</si>
  <si>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</si>
  <si>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</si>
  <si>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</si>
  <si>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</si>
  <si>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</si>
  <si>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</si>
  <si>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</si>
  <si>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</si>
  <si>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</si>
  <si>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</si>
  <si>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</si>
  <si>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</si>
  <si>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</si>
  <si>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</si>
  <si>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</si>
  <si>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</si>
  <si>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</si>
  <si>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</si>
  <si>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</si>
  <si>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</si>
  <si>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</si>
  <si>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</si>
  <si>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</si>
  <si>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</si>
  <si>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</si>
  <si>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</si>
  <si>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</si>
  <si>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</si>
  <si>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</si>
  <si>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</si>
  <si>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</si>
  <si>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</si>
  <si>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</si>
  <si>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</si>
  <si>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</si>
  <si>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</si>
  <si>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</si>
  <si>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</si>
  <si>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</si>
  <si>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</si>
  <si>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</si>
  <si>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</si>
  <si>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</si>
  <si>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</si>
  <si>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</si>
  <si>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</si>
  <si>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</si>
  <si>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</si>
  <si>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</si>
  <si>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</si>
  <si>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</si>
  <si>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</si>
  <si>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</si>
  <si>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</si>
  <si>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</si>
  <si>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</si>
  <si>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</si>
  <si>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</si>
  <si>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</si>
  <si>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</si>
  <si>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</si>
  <si>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</si>
  <si>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</si>
  <si>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</si>
  <si>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</si>
  <si>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</si>
  <si>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</si>
  <si>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</si>
  <si>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</si>
  <si>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</si>
  <si>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</si>
  <si>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</si>
  <si>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</si>
  <si>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</si>
  <si>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</si>
  <si>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</si>
  <si>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</si>
  <si>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</si>
  <si>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</si>
  <si>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</si>
  <si>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</si>
  <si>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</si>
  <si>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</si>
  <si>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</si>
  <si>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</si>
  <si>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</si>
  <si>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</si>
  <si>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</si>
  <si>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</si>
  <si>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</si>
  <si>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</si>
  <si>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</si>
  <si>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</si>
  <si>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</si>
  <si>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</si>
  <si>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</si>
  <si>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</si>
  <si>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</si>
  <si>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</si>
  <si>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</si>
  <si>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</si>
  <si>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</si>
  <si>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</si>
  <si>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</si>
  <si>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</si>
  <si>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</si>
  <si>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</si>
  <si>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</si>
  <si>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</si>
  <si>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</si>
  <si>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</si>
  <si>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</si>
  <si>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</si>
  <si>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</si>
  <si>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</si>
  <si>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</si>
  <si>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</si>
  <si>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</si>
  <si>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</si>
  <si>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</si>
  <si>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</si>
  <si>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</si>
  <si>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</si>
  <si>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</si>
  <si>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</si>
  <si>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</si>
  <si>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</si>
  <si>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</si>
  <si>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</si>
  <si>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</si>
  <si>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</si>
  <si>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</si>
  <si>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</si>
  <si>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</si>
  <si>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</si>
  <si>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</si>
  <si>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</si>
  <si>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</si>
  <si>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</si>
  <si>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</si>
  <si>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</si>
  <si>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</si>
  <si>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</si>
  <si>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</si>
  <si>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</si>
  <si>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</si>
  <si>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</si>
  <si>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</si>
  <si>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</si>
  <si>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</si>
  <si>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</si>
  <si>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</si>
  <si>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</si>
  <si>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</si>
  <si>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</si>
  <si>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</si>
  <si>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</si>
  <si>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</si>
  <si>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</si>
  <si>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</si>
  <si>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</si>
  <si>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</si>
  <si>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</si>
  <si>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</si>
  <si>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</si>
  <si>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</si>
  <si>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</si>
  <si>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</si>
  <si>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</si>
  <si>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</si>
  <si>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</si>
  <si>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</si>
  <si>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</si>
  <si>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</si>
  <si>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</si>
  <si>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</si>
  <si>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</si>
  <si>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</si>
  <si>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</si>
  <si>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</si>
  <si>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</si>
  <si>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</si>
  <si>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</si>
  <si>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</si>
  <si>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</si>
  <si>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</si>
  <si>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</si>
  <si>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</si>
  <si>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</si>
  <si>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</si>
  <si>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</si>
  <si>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</si>
  <si>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</si>
  <si>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</si>
  <si>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</si>
  <si>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</si>
  <si>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</si>
  <si>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</si>
  <si>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</si>
  <si>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</si>
  <si>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</si>
  <si>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</si>
  <si>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</si>
  <si>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</si>
  <si>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</si>
  <si>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</si>
  <si>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</si>
  <si>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</si>
  <si>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</si>
  <si>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</si>
  <si>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</si>
  <si>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</si>
  <si>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</si>
  <si>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</si>
  <si>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</si>
  <si>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</si>
  <si>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</si>
  <si>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</si>
  <si>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</si>
  <si>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</si>
  <si>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</si>
  <si>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</si>
  <si>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</si>
  <si>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</si>
  <si>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</si>
  <si>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</si>
  <si>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</si>
  <si>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</si>
  <si>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</si>
  <si>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</si>
  <si>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</si>
  <si>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</si>
  <si>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</si>
  <si>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</si>
  <si>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</si>
  <si>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</si>
  <si>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</si>
  <si>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</si>
  <si>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</si>
  <si>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</si>
  <si>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</si>
  <si>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</si>
  <si>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</si>
  <si>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</si>
  <si>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</si>
  <si>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</si>
  <si>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</si>
  <si>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</si>
  <si>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</si>
  <si>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</si>
  <si>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</si>
  <si>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</si>
  <si>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</si>
  <si>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</si>
  <si>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</si>
  <si>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</si>
  <si>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</si>
  <si>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</si>
  <si>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</si>
  <si>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</si>
  <si>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</si>
  <si>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</si>
  <si>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</si>
  <si>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</si>
  <si>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</si>
  <si>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</si>
  <si>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</si>
  <si>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</si>
  <si>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</si>
  <si>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</si>
  <si>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</si>
  <si>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</si>
  <si>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</si>
  <si>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</si>
  <si>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</si>
  <si>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</si>
  <si>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</si>
  <si>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</si>
  <si>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</si>
  <si>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</si>
  <si>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</si>
  <si>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</si>
  <si>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</si>
  <si>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</si>
  <si>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</si>
  <si>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</si>
  <si>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</si>
  <si>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</si>
  <si>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</si>
  <si>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</si>
  <si>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</si>
  <si>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</si>
  <si>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</si>
  <si>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</si>
  <si>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</si>
  <si>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</si>
  <si>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</si>
  <si>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</si>
  <si>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</si>
  <si>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</si>
  <si>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</si>
  <si>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</si>
  <si>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</si>
  <si>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</si>
  <si>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</si>
  <si>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</si>
  <si>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</si>
  <si>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</si>
  <si>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</si>
  <si>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</si>
  <si>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</si>
  <si>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</si>
  <si>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</si>
  <si>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</si>
  <si>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</si>
  <si>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</si>
  <si>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</si>
  <si>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</si>
  <si>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</si>
  <si>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</si>
  <si>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</si>
  <si>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</si>
  <si>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</si>
  <si>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</si>
  <si>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</si>
  <si>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</si>
  <si>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</si>
  <si>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</si>
  <si>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</si>
  <si>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</si>
  <si>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</si>
  <si>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</si>
  <si>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</si>
  <si>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</si>
  <si>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</si>
  <si>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</si>
  <si>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</si>
  <si>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</si>
  <si>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</si>
  <si>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</si>
  <si>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</si>
  <si>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</si>
  <si>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</si>
  <si>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</si>
  <si>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</si>
  <si>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</si>
  <si>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</si>
  <si>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</si>
  <si>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</si>
  <si>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</si>
  <si>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</si>
  <si>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</si>
  <si>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</si>
  <si>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</si>
  <si>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</si>
  <si>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</si>
  <si>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</si>
  <si>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</si>
  <si>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</si>
  <si>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</si>
  <si>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</si>
  <si>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</si>
  <si>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</si>
  <si>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</si>
  <si>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</si>
  <si>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</si>
  <si>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</si>
  <si>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</si>
  <si>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</si>
  <si>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</si>
  <si>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</si>
  <si>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</si>
  <si>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</si>
  <si>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</si>
  <si>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</si>
  <si>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</si>
  <si>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</si>
  <si>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</si>
  <si>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</si>
  <si>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</si>
  <si>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</si>
  <si>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</si>
  <si>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</si>
  <si>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</si>
  <si>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</si>
  <si>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</si>
  <si>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</si>
  <si>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</si>
  <si>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</si>
  <si>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</si>
  <si>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</si>
  <si>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</si>
  <si>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</si>
  <si>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</si>
  <si>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</si>
  <si>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</si>
  <si>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</si>
  <si>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</si>
  <si>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</si>
  <si>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</si>
  <si>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</si>
  <si>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</si>
  <si>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</si>
  <si>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</si>
  <si>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</si>
  <si>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</si>
  <si>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</si>
  <si>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</si>
  <si>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</si>
  <si>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</si>
  <si>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</si>
  <si>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</si>
  <si>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</si>
  <si>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</si>
  <si>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</si>
  <si>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</si>
  <si>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</si>
  <si>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</si>
  <si>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</si>
  <si>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</si>
  <si>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</si>
  <si>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</si>
  <si>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</si>
  <si>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</si>
  <si>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</si>
  <si>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</si>
  <si>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</si>
  <si>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</si>
  <si>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</si>
  <si>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</si>
  <si>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</si>
  <si>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</si>
  <si>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</si>
  <si>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</si>
  <si>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</si>
  <si>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</si>
  <si>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</si>
  <si>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</si>
  <si>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</si>
  <si>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</si>
  <si>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</si>
  <si>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</si>
  <si>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</si>
  <si>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</si>
  <si>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</si>
  <si>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</si>
  <si>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</si>
  <si>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</si>
  <si>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</si>
  <si>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</si>
  <si>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</si>
  <si>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</si>
  <si>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</si>
  <si>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</si>
  <si>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</si>
  <si>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</si>
  <si>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</si>
  <si>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</si>
  <si>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</si>
  <si>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</si>
  <si>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</si>
  <si>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</si>
  <si>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</si>
  <si>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</si>
  <si>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</si>
  <si>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</si>
  <si>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</si>
  <si>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</si>
  <si>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</si>
  <si>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</si>
  <si>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</si>
  <si>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</si>
  <si>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</si>
  <si>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</si>
  <si>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</si>
  <si>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</si>
  <si>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</si>
  <si>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</si>
  <si>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</si>
  <si>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</si>
  <si>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</si>
  <si>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</si>
  <si>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</si>
  <si>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</si>
  <si>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</si>
  <si>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</si>
  <si>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</si>
  <si>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</si>
  <si>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</si>
  <si>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</si>
  <si>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</si>
  <si>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</si>
  <si>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</si>
  <si>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</si>
  <si>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</si>
  <si>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</si>
  <si>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</si>
  <si>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</si>
  <si>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</si>
  <si>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</si>
  <si>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</si>
  <si>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</si>
  <si>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</si>
  <si>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</si>
  <si>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</si>
  <si>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</si>
  <si>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</si>
  <si>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</si>
  <si>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</si>
  <si>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</si>
  <si>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</si>
  <si>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</si>
  <si>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</si>
  <si>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</si>
  <si>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</si>
  <si>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</si>
  <si>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</si>
  <si>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</si>
  <si>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</si>
  <si>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</si>
  <si>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</si>
  <si>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</si>
  <si>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</si>
  <si>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</si>
  <si>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</si>
  <si>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</si>
  <si>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</si>
  <si>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</si>
  <si>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</si>
  <si>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</si>
  <si>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</si>
  <si>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</si>
  <si>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</si>
  <si>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</si>
  <si>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</si>
  <si>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</si>
  <si>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</si>
  <si>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</si>
  <si>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</si>
  <si>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</si>
  <si>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</si>
  <si>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</si>
  <si>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</si>
  <si>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</si>
  <si>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</si>
  <si>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</si>
  <si>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</si>
  <si>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</si>
  <si>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</si>
  <si>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</si>
  <si>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</si>
  <si>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</si>
  <si>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</si>
  <si>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</si>
  <si>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</si>
  <si>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</si>
  <si>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</si>
  <si>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</si>
  <si>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</si>
  <si>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</si>
  <si>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</si>
  <si>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</si>
  <si>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</si>
  <si>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</si>
  <si>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</si>
  <si>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</si>
  <si>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</si>
  <si>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</si>
  <si>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</si>
  <si>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</si>
  <si>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</si>
  <si>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</si>
  <si>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</si>
  <si>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</si>
  <si>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</si>
  <si>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</si>
  <si>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</si>
  <si>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</si>
  <si>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</si>
  <si>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</si>
  <si>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</si>
  <si>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</si>
  <si>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</si>
  <si>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</si>
  <si>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</si>
  <si>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</si>
  <si>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</si>
  <si>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</si>
  <si>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</si>
  <si>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</si>
  <si>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</si>
  <si>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</si>
  <si>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</si>
  <si>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</si>
  <si>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</si>
  <si>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</si>
  <si>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</si>
  <si>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</si>
  <si>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</si>
  <si>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</si>
  <si>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</si>
  <si>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</si>
  <si>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</si>
  <si>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</si>
  <si>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</si>
  <si>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</si>
  <si>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</si>
  <si>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</si>
  <si>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</si>
  <si>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</si>
  <si>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</si>
  <si>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</si>
  <si>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</si>
  <si>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</si>
  <si>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</si>
  <si>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</si>
  <si>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</si>
  <si>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</si>
  <si>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</si>
  <si>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</si>
  <si>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</si>
  <si>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</si>
  <si>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</si>
  <si>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</si>
  <si>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</si>
  <si>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</si>
  <si>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</si>
  <si>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</si>
  <si>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</si>
  <si>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</si>
  <si>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</si>
  <si>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</si>
  <si>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</si>
  <si>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</si>
  <si>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</si>
  <si>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</si>
  <si>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</si>
  <si>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</si>
  <si>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</si>
  <si>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</si>
  <si>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</si>
  <si>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</si>
  <si>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</si>
  <si>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</si>
  <si>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</si>
  <si>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</si>
  <si>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</si>
  <si>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</si>
  <si>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</si>
  <si>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</si>
  <si>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</si>
  <si>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</si>
  <si>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</si>
  <si>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</si>
  <si>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</si>
  <si>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</si>
  <si>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</si>
  <si>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</si>
  <si>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</si>
  <si>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</si>
  <si>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</si>
  <si>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</si>
  <si>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</si>
  <si>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</si>
  <si>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</si>
  <si>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</si>
  <si>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</si>
  <si>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</si>
  <si>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</si>
  <si>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</si>
  <si>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</si>
  <si>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</si>
  <si>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</si>
  <si>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</si>
  <si>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</si>
  <si>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</si>
  <si>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</si>
  <si>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</si>
  <si>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</si>
  <si>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</si>
  <si>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</si>
  <si>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</si>
  <si>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</si>
  <si>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</si>
  <si>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</si>
  <si>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</si>
  <si>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</si>
  <si>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</si>
  <si>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</si>
  <si>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</si>
  <si>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</si>
  <si>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</si>
  <si>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</si>
  <si>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</si>
  <si>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</si>
  <si>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</si>
  <si>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</si>
  <si>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</si>
  <si>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</si>
  <si>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</si>
  <si>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</si>
  <si>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</si>
  <si>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</si>
  <si>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</si>
  <si>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</si>
  <si>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</si>
  <si>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</si>
  <si>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</si>
  <si>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</si>
  <si>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</si>
  <si>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</si>
  <si>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</si>
  <si>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</si>
  <si>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</si>
  <si>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</si>
  <si>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</si>
  <si>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</si>
  <si>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</si>
  <si>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</si>
  <si>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</si>
  <si>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</si>
  <si>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</si>
  <si>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</si>
  <si>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</si>
  <si>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</si>
  <si>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</si>
  <si>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</si>
  <si>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</si>
  <si>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</si>
  <si>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</si>
  <si>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</si>
  <si>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</si>
  <si>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</si>
  <si>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</si>
  <si>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</si>
  <si>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</si>
  <si>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</si>
  <si>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</si>
  <si>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</si>
  <si>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</si>
  <si>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</si>
  <si>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</si>
  <si>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</si>
  <si>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</si>
  <si>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</si>
  <si>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</si>
  <si>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</si>
  <si>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</si>
  <si>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</si>
  <si>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</si>
  <si>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</si>
  <si>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</si>
  <si>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</si>
  <si>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</si>
  <si>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</si>
  <si>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</si>
  <si>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</si>
  <si>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</si>
  <si>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</si>
  <si>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</si>
  <si>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</si>
  <si>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</si>
  <si>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</si>
  <si>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</si>
  <si>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</si>
  <si>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</si>
  <si>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</si>
  <si>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</si>
  <si>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</si>
  <si>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</si>
  <si>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</si>
  <si>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</si>
  <si>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</si>
  <si>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</si>
  <si>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</si>
  <si>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</si>
  <si>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</si>
  <si>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</si>
  <si>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</si>
  <si>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</si>
  <si>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</si>
  <si>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</si>
  <si>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</si>
  <si>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</si>
  <si>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</si>
  <si>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</si>
  <si>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</si>
  <si>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</si>
  <si>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</si>
  <si>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</si>
  <si>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</si>
  <si>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</si>
  <si>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</si>
  <si>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</si>
  <si>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</si>
  <si>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</si>
  <si>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</si>
  <si>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</si>
  <si>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</si>
  <si>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</si>
  <si>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</si>
  <si>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</si>
  <si>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</si>
  <si>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</si>
  <si>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</si>
  <si>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</si>
  <si>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</si>
  <si>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</si>
  <si>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</si>
  <si>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</si>
  <si>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</si>
  <si>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</si>
  <si>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</si>
  <si>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</si>
  <si>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</si>
  <si>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</si>
  <si>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</si>
  <si>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</si>
  <si>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</si>
  <si>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</si>
  <si>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</si>
  <si>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</si>
  <si>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</si>
  <si>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</si>
  <si>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</si>
  <si>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</si>
  <si>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</si>
  <si>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</si>
  <si>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</si>
  <si>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</si>
  <si>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</si>
  <si>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</si>
  <si>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</si>
  <si>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</si>
  <si>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</si>
  <si>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</si>
  <si>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</si>
  <si>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</si>
  <si>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</si>
  <si>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</si>
  <si>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</si>
  <si>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</si>
  <si>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</si>
  <si>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</si>
  <si>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</si>
  <si>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</si>
  <si>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</si>
  <si>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</si>
  <si>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</si>
  <si>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</si>
  <si>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</si>
  <si>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</si>
  <si>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</si>
  <si>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</si>
  <si>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</si>
  <si>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</si>
  <si>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</si>
  <si>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</si>
  <si>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</si>
  <si>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</si>
  <si>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</si>
  <si>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</si>
  <si>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</si>
  <si>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</si>
  <si>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</si>
  <si>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</si>
  <si>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</si>
  <si>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</si>
  <si>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</si>
  <si>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</si>
  <si>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</si>
  <si>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</si>
  <si>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</si>
  <si>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</si>
  <si>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</si>
  <si>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</si>
  <si>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</si>
  <si>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</si>
  <si>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</si>
  <si>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</si>
  <si>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</si>
  <si>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</si>
  <si>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</si>
  <si>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</si>
  <si>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</si>
  <si>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</si>
  <si>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</si>
  <si>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</si>
  <si>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</si>
  <si>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</si>
  <si>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</si>
  <si>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</si>
  <si>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</si>
  <si>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</si>
  <si>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</si>
  <si>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</si>
  <si>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</si>
  <si>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</si>
  <si>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</si>
  <si>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</si>
  <si>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</si>
  <si>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</si>
  <si>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</si>
  <si>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</si>
  <si>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</si>
  <si>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</si>
  <si>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</si>
  <si>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</si>
  <si>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</si>
  <si>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</si>
  <si>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</si>
  <si>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</si>
  <si>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</si>
  <si>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</si>
  <si>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</si>
  <si>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</si>
  <si>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</si>
  <si>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</si>
  <si>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</si>
  <si>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</si>
  <si>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</si>
  <si>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</si>
  <si>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</si>
  <si>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</si>
  <si>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</si>
  <si>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</si>
  <si>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</si>
  <si>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</si>
  <si>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</si>
  <si>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</si>
  <si>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</si>
  <si>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</si>
  <si>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</si>
  <si>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</si>
  <si>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</si>
  <si>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</si>
  <si>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</si>
  <si>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</si>
  <si>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</si>
  <si>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</si>
  <si>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</si>
  <si>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</si>
  <si>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</si>
  <si>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</si>
  <si>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</si>
  <si>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</si>
  <si>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</si>
  <si>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</si>
  <si>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</si>
  <si>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</si>
  <si>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</si>
  <si>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</si>
  <si>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</si>
  <si>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</si>
  <si>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</si>
  <si>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</si>
  <si>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</si>
  <si>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</si>
  <si>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</si>
  <si>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</si>
  <si>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</si>
  <si>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</si>
  <si>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</si>
  <si>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</si>
  <si>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</si>
  <si>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</si>
  <si>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</si>
  <si>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</si>
  <si>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</si>
  <si>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</si>
  <si>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</si>
  <si>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</si>
  <si>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</si>
  <si>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</si>
  <si>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</si>
  <si>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</si>
  <si>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</si>
  <si>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</si>
  <si>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</si>
  <si>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</si>
  <si>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</si>
  <si>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</si>
  <si>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</si>
  <si>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</si>
  <si>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</si>
  <si>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</si>
  <si>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</si>
  <si>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</si>
  <si>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</si>
  <si>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</si>
  <si>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</si>
  <si>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</si>
  <si>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</si>
  <si>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</si>
  <si>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</si>
  <si>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</si>
  <si>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</si>
  <si>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</si>
  <si>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</si>
  <si>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</si>
  <si>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</si>
  <si>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</si>
  <si>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</si>
  <si>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</si>
  <si>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</si>
  <si>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</si>
  <si>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</si>
  <si>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</si>
  <si>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</si>
  <si>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</si>
  <si>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</si>
  <si>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</si>
  <si>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</si>
  <si>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</si>
  <si>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</si>
  <si>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</si>
  <si>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</si>
  <si>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</si>
  <si>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</si>
  <si>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</si>
  <si>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</si>
  <si>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</si>
  <si>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</si>
  <si>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</si>
  <si>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</si>
  <si>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</si>
  <si>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</si>
  <si>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</si>
  <si>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</si>
  <si>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</si>
  <si>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</si>
  <si>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</si>
  <si>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</si>
  <si>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</si>
  <si>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</si>
  <si>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</si>
  <si>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</si>
  <si>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</si>
  <si>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</si>
  <si>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</si>
  <si>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</si>
  <si>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</si>
  <si>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</si>
  <si>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</si>
  <si>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</si>
  <si>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</si>
  <si>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</si>
  <si>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</si>
  <si>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</si>
  <si>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</si>
  <si>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</si>
  <si>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</si>
  <si>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</si>
  <si>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</si>
  <si>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</si>
  <si>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</si>
  <si>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</si>
  <si>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</si>
  <si>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</si>
  <si>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</si>
  <si>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</si>
  <si>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</si>
  <si>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</si>
  <si>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</si>
  <si>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</si>
  <si>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</si>
  <si>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</si>
  <si>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</si>
  <si>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</si>
  <si>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</si>
  <si>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</si>
  <si>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</si>
  <si>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</si>
  <si>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</si>
  <si>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</si>
  <si>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</si>
  <si>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</si>
  <si>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</si>
  <si>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</si>
  <si>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</si>
  <si>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</si>
  <si>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</si>
  <si>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</si>
  <si>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</si>
  <si>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</si>
  <si>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</si>
  <si>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</si>
  <si>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</si>
  <si>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</si>
  <si>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</si>
  <si>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</si>
  <si>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</si>
  <si>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</si>
  <si>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</si>
  <si>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</si>
  <si>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</si>
  <si>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</si>
  <si>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</si>
  <si>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</si>
  <si>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</si>
  <si>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</si>
  <si>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</si>
  <si>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</si>
  <si>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</si>
  <si>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</si>
  <si>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</si>
  <si>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</si>
  <si>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</si>
  <si>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</si>
  <si>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</si>
  <si>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</si>
  <si>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</si>
  <si>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</si>
  <si>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</si>
  <si>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</si>
  <si>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</si>
  <si>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</si>
  <si>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</si>
  <si>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</si>
  <si>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</si>
  <si>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</si>
  <si>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</si>
  <si>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</si>
  <si>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</si>
  <si>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</si>
  <si>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</si>
  <si>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</si>
  <si>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</si>
  <si>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</si>
  <si>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</si>
  <si>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</si>
  <si>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</si>
  <si>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</si>
  <si>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</si>
  <si>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</si>
  <si>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</si>
  <si>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</si>
  <si>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</si>
  <si>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</si>
  <si>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</si>
  <si>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</si>
  <si>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</si>
  <si>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</si>
  <si>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</si>
  <si>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</si>
  <si>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</si>
  <si>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</si>
  <si>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</si>
  <si>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</si>
  <si>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</si>
  <si>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</si>
  <si>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</si>
  <si>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</si>
  <si>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</si>
  <si>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</si>
  <si>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</si>
  <si>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</si>
  <si>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</si>
  <si>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</si>
  <si>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</si>
  <si>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</si>
  <si>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</si>
  <si>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</si>
  <si>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</si>
  <si>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</si>
  <si>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</si>
  <si>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</si>
  <si>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</si>
  <si>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</si>
  <si>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</si>
  <si>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</si>
  <si>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</si>
  <si>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</si>
  <si>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</si>
  <si>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</si>
  <si>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</si>
  <si>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</si>
  <si>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</si>
  <si>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</si>
  <si>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</si>
  <si>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</si>
  <si>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</si>
  <si>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</si>
  <si>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</si>
  <si>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</si>
  <si>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</si>
  <si>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</si>
  <si>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</si>
  <si>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</si>
  <si>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</si>
  <si>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</si>
  <si>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</si>
  <si>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</si>
  <si>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</si>
  <si>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</si>
  <si>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</si>
  <si>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</si>
  <si>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</si>
  <si>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</si>
  <si>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</si>
  <si>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</si>
  <si>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</si>
  <si>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</si>
  <si>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</si>
  <si>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</si>
  <si>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</si>
  <si>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</si>
  <si>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</si>
  <si>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</si>
  <si>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</si>
  <si>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</si>
  <si>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</si>
  <si>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</si>
  <si>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</si>
  <si>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</si>
  <si>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</si>
  <si>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</si>
  <si>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</si>
  <si>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</si>
  <si>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</si>
  <si>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</si>
  <si>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</si>
  <si>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</si>
  <si>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</si>
  <si>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</si>
  <si>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</si>
  <si>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</si>
  <si>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</si>
  <si>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</si>
  <si>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</si>
  <si>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</si>
  <si>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</si>
  <si>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</si>
  <si>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</si>
  <si>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</si>
  <si>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</si>
  <si>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</si>
  <si>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</si>
  <si>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</si>
  <si>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</si>
  <si>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</si>
  <si>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</si>
  <si>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</si>
  <si>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</si>
  <si>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</si>
  <si>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</si>
  <si>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</si>
  <si>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</si>
  <si>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</si>
  <si>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</si>
  <si>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</si>
  <si>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</si>
  <si>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</si>
  <si>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</si>
  <si>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</si>
  <si>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</si>
  <si>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</si>
  <si>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</si>
  <si>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</si>
  <si>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</si>
  <si>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</si>
  <si>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</si>
  <si>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</si>
  <si>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</si>
  <si>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</si>
  <si>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</si>
  <si>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</si>
  <si>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</si>
  <si>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</si>
  <si>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</si>
  <si>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</si>
  <si>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</si>
  <si>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</si>
  <si>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</si>
  <si>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</si>
  <si>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</si>
  <si>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</si>
  <si>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</si>
  <si>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</si>
  <si>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</si>
  <si>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</si>
  <si>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</si>
  <si>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</si>
  <si>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</si>
  <si>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</si>
  <si>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</si>
  <si>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</si>
  <si>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</si>
  <si>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</si>
  <si>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</si>
  <si>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</si>
  <si>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</si>
  <si>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</si>
  <si>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</si>
  <si>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</si>
  <si>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</si>
  <si>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</si>
  <si>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</si>
  <si>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</si>
  <si>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</si>
  <si>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</si>
  <si>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</si>
  <si>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</si>
  <si>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</si>
  <si>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</si>
  <si>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</si>
  <si>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</si>
  <si>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</si>
  <si>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</si>
  <si>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</si>
  <si>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</si>
  <si>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</si>
  <si>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</si>
  <si>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</si>
  <si>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</si>
  <si>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</si>
  <si>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</si>
  <si>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</si>
  <si>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</si>
  <si>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</si>
  <si>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</si>
  <si>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</si>
  <si>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</si>
  <si>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</si>
  <si>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</si>
  <si>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</si>
  <si>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</si>
  <si>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</si>
  <si>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</si>
  <si>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</si>
  <si>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</si>
  <si>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</si>
  <si>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</si>
  <si>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</si>
  <si>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</si>
  <si>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</si>
  <si>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</si>
  <si>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</si>
  <si>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</si>
  <si>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</si>
  <si>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</si>
  <si>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</si>
  <si>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</si>
  <si>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</si>
  <si>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</si>
  <si>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</si>
  <si>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</si>
  <si>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</si>
  <si>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</si>
  <si>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</si>
  <si>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</si>
  <si>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</si>
  <si>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</si>
  <si>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</si>
  <si>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</si>
  <si>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</si>
  <si>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</si>
  <si>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</si>
  <si>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</si>
  <si>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</si>
  <si>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</si>
  <si>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</si>
  <si>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</si>
  <si>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</si>
  <si>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</si>
  <si>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</si>
  <si>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</si>
  <si>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</si>
  <si>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</si>
  <si>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</si>
  <si>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</si>
  <si>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</si>
  <si>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</si>
  <si>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</si>
  <si>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</si>
  <si>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</si>
  <si>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</si>
  <si>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</si>
  <si>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</si>
  <si>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</si>
  <si>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</si>
  <si>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</si>
  <si>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</si>
  <si>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</si>
  <si>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</si>
  <si>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</si>
  <si>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</si>
  <si>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</si>
  <si>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</si>
  <si>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</si>
  <si>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</si>
  <si>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</si>
  <si>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</si>
  <si>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</si>
  <si>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</si>
  <si>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</si>
  <si>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</si>
  <si>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</si>
  <si>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</si>
  <si>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</si>
  <si>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</si>
  <si>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</si>
  <si>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</si>
  <si>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</si>
  <si>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</si>
  <si>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</si>
  <si>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</si>
  <si>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</si>
  <si>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</si>
  <si>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</si>
  <si>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</si>
  <si>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</si>
  <si>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</si>
  <si>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</si>
  <si>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</si>
  <si>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</si>
  <si>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</si>
  <si>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</si>
  <si>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</si>
  <si>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</si>
  <si>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</si>
  <si>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</si>
  <si>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</si>
  <si>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</si>
  <si>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</si>
  <si>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</si>
  <si>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</si>
  <si>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</si>
  <si>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</si>
  <si>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</si>
  <si>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</si>
  <si>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</si>
  <si>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</si>
  <si>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</si>
  <si>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</si>
  <si>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</si>
  <si>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</si>
  <si>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</si>
  <si>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</si>
  <si>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</si>
  <si>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</si>
  <si>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</si>
  <si>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</si>
  <si>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</si>
  <si>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</si>
  <si>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</si>
  <si>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</si>
  <si>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</si>
  <si>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</si>
  <si>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</si>
  <si>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</si>
  <si>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</si>
  <si>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</si>
  <si>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</si>
  <si>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</si>
  <si>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</si>
  <si>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</si>
  <si>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</si>
  <si>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</si>
  <si>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</si>
  <si>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</si>
  <si>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</si>
  <si>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</si>
  <si>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</si>
  <si>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</si>
  <si>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</si>
  <si>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</si>
  <si>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</si>
  <si>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</si>
  <si>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</si>
  <si>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</si>
  <si>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</si>
  <si>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</si>
  <si>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</si>
  <si>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</si>
  <si>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</si>
  <si>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</si>
  <si>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</si>
  <si>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</si>
  <si>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</si>
  <si>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</si>
  <si>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</si>
  <si>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</si>
  <si>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</si>
  <si>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</si>
  <si>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</si>
  <si>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</si>
  <si>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</si>
  <si>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</si>
  <si>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</si>
  <si>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</si>
  <si>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</si>
  <si>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</si>
  <si>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</si>
  <si>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</si>
  <si>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</si>
  <si>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</si>
  <si>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</si>
  <si>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</si>
  <si>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</si>
  <si>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</si>
  <si>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</si>
  <si>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</si>
  <si>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</si>
  <si>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</si>
  <si>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</si>
  <si>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</si>
  <si>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</si>
  <si>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</si>
  <si>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</si>
  <si>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</si>
  <si>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</si>
  <si>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</si>
  <si>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</si>
  <si>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</si>
  <si>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</si>
  <si>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</si>
  <si>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</si>
  <si>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</si>
  <si>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</si>
  <si>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</si>
  <si>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</si>
  <si>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</si>
  <si>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</si>
  <si>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</si>
  <si>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</si>
  <si>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</si>
  <si>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</si>
  <si>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</si>
  <si>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</si>
  <si>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</si>
  <si>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</si>
  <si>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</si>
  <si>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</si>
  <si>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</si>
  <si>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</si>
  <si>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</si>
  <si>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</si>
  <si>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</si>
  <si>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</si>
  <si>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</si>
  <si>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</si>
  <si>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</si>
  <si>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</si>
  <si>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</si>
  <si>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</si>
  <si>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</si>
  <si>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</si>
  <si>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</si>
  <si>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</si>
  <si>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</si>
  <si>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</si>
  <si>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</si>
  <si>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</si>
  <si>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</si>
  <si>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</si>
  <si>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</si>
  <si>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</si>
  <si>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</si>
  <si>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</si>
  <si>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</si>
  <si>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</si>
  <si>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</si>
  <si>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</si>
  <si>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</si>
  <si>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</si>
  <si>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</si>
  <si>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</si>
  <si>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</si>
  <si>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</si>
  <si>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</si>
  <si>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</si>
  <si>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</si>
  <si>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</si>
  <si>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</si>
  <si>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</si>
  <si>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</si>
  <si>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</si>
  <si>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</si>
  <si>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</si>
  <si>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</si>
  <si>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</si>
  <si>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</si>
  <si>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</si>
  <si>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</si>
  <si>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</si>
  <si>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</si>
  <si>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</si>
  <si>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</si>
  <si>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</si>
  <si>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</si>
  <si>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</si>
  <si>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</si>
  <si>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</si>
  <si>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</si>
  <si>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</si>
  <si>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</si>
  <si>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</si>
  <si>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</si>
  <si>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</si>
  <si>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</si>
  <si>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</si>
  <si>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</si>
  <si>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</si>
  <si>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</si>
  <si>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</si>
  <si>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</si>
  <si>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</si>
  <si>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</si>
  <si>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</si>
  <si>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</si>
  <si>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</si>
  <si>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</si>
  <si>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</si>
  <si>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</si>
  <si>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</si>
  <si>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</si>
  <si>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</si>
  <si>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</si>
  <si>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</si>
  <si>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</si>
  <si>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</si>
  <si>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</si>
  <si>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</si>
  <si>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</si>
  <si>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</si>
  <si>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</si>
  <si>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</si>
  <si>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</si>
  <si>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</si>
  <si>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</si>
  <si>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</si>
  <si>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</si>
  <si>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</si>
  <si>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</si>
  <si>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</si>
  <si>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</si>
  <si>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</si>
  <si>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</si>
  <si>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</si>
  <si>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</si>
  <si>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</si>
  <si>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</si>
  <si>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</si>
  <si>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</si>
  <si>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</si>
  <si>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</si>
  <si>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</si>
  <si>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</si>
  <si>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</si>
  <si>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</si>
  <si>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</si>
  <si>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</si>
  <si>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</si>
  <si>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</si>
  <si>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</si>
  <si>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</si>
  <si>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</si>
  <si>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</si>
  <si>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</si>
  <si>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</si>
  <si>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</si>
  <si>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</si>
  <si>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</si>
  <si>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</si>
  <si>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</si>
  <si>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</si>
  <si>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</si>
  <si>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</si>
  <si>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</si>
  <si>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</si>
  <si>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</si>
  <si>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</si>
  <si>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</si>
  <si>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</si>
  <si>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</si>
  <si>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</si>
  <si>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</si>
  <si>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</si>
  <si>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</si>
  <si>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</si>
  <si>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</si>
  <si>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</si>
  <si>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</si>
  <si>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</si>
  <si>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</si>
  <si>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</si>
  <si>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</si>
  <si>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</si>
  <si>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</si>
  <si>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</si>
  <si>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</si>
  <si>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</si>
  <si>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</si>
  <si>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</si>
  <si>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</si>
  <si>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</si>
  <si>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</si>
  <si>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</si>
  <si>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</si>
  <si>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</si>
  <si>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</si>
  <si>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</si>
  <si>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</si>
  <si>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</si>
  <si>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</si>
  <si>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</si>
  <si>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</si>
  <si>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</si>
  <si>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</si>
  <si>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</si>
  <si>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</si>
  <si>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</si>
  <si>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</si>
  <si>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</si>
  <si>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</si>
  <si>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</si>
  <si>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</si>
  <si>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</si>
  <si>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</si>
  <si>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</si>
  <si>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</si>
  <si>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</si>
  <si>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</si>
  <si>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</si>
  <si>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</si>
  <si>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</si>
  <si>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</si>
  <si>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</si>
  <si>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</si>
  <si>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</si>
  <si>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</si>
  <si>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</si>
  <si>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</si>
  <si>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</si>
  <si>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</si>
  <si>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</si>
  <si>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</si>
  <si>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</si>
  <si>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</si>
  <si>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</si>
  <si>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</si>
  <si>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</si>
  <si>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</si>
  <si>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</si>
  <si>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</si>
  <si>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</si>
  <si>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</si>
  <si>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</si>
  <si>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</si>
  <si>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</si>
  <si>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</si>
  <si>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</si>
  <si>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</si>
  <si>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</si>
  <si>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</si>
  <si>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</si>
  <si>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</si>
  <si>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</si>
  <si>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</si>
  <si>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</si>
  <si>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</si>
  <si>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</si>
  <si>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</si>
  <si>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</si>
  <si>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</si>
  <si>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</si>
  <si>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</si>
  <si>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</si>
  <si>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</si>
  <si>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</si>
  <si>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</si>
  <si>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</si>
  <si>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</si>
  <si>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</si>
  <si>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</si>
  <si>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</si>
  <si>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</si>
  <si>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</si>
  <si>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</si>
  <si>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</si>
  <si>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</si>
  <si>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</si>
  <si>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</si>
  <si>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</si>
  <si>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</si>
  <si>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</si>
  <si>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</si>
  <si>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</si>
  <si>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</si>
  <si>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</si>
  <si>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</si>
  <si>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</si>
  <si>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</si>
  <si>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</si>
  <si>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</si>
  <si>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</si>
  <si>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</si>
  <si>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</si>
  <si>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</si>
  <si>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</si>
  <si>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</si>
  <si>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</si>
  <si>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</si>
  <si>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</si>
  <si>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</si>
  <si>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</si>
  <si>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</si>
  <si>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</si>
  <si>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</si>
  <si>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</si>
  <si>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</si>
  <si>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</si>
  <si>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</si>
  <si>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</si>
  <si>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</si>
  <si>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</si>
  <si>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</si>
  <si>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</si>
  <si>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</si>
  <si>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</si>
  <si>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</si>
  <si>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</si>
  <si>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</si>
  <si>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</si>
  <si>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</si>
  <si>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</si>
  <si>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</si>
  <si>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</si>
  <si>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</si>
  <si>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</si>
  <si>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</si>
  <si>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</si>
  <si>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</si>
  <si>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</si>
  <si>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</si>
  <si>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</si>
  <si>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</si>
  <si>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</si>
  <si>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</si>
  <si>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</si>
  <si>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</si>
  <si>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</si>
  <si>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</si>
  <si>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</si>
  <si>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</si>
  <si>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</si>
  <si>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</si>
  <si>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</si>
  <si>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</si>
  <si>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</si>
  <si>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</si>
  <si>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</si>
  <si>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</si>
  <si>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</si>
  <si>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</si>
  <si>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</si>
  <si>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</si>
  <si>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</si>
  <si>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</si>
  <si>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</si>
  <si>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</si>
  <si>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</si>
  <si>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</si>
  <si>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</si>
  <si>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</si>
  <si>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</si>
  <si>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</si>
  <si>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</si>
  <si>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</si>
  <si>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</si>
  <si>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</si>
  <si>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</si>
  <si>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</si>
  <si>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</si>
  <si>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</si>
  <si>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</si>
  <si>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</si>
  <si>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</si>
  <si>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</si>
  <si>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</si>
  <si>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</si>
  <si>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</si>
  <si>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</si>
  <si>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</si>
  <si>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</si>
  <si>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</si>
  <si>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</si>
  <si>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</si>
  <si>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</si>
  <si>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</si>
  <si>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</si>
  <si>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</si>
  <si>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</si>
  <si>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</si>
  <si>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</si>
  <si>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</si>
  <si>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</si>
  <si>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</si>
  <si>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</si>
  <si>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</si>
  <si>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</si>
  <si>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</si>
  <si>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</si>
  <si>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</si>
  <si>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</si>
  <si>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</si>
  <si>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</si>
  <si>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</si>
  <si>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</si>
  <si>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</si>
  <si>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</si>
  <si>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</si>
  <si>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</si>
  <si>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</si>
  <si>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</si>
  <si>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</si>
  <si>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</si>
  <si>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</si>
  <si>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</si>
  <si>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</si>
  <si>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</si>
  <si>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</si>
  <si>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</si>
  <si>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</si>
  <si>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</si>
  <si>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</si>
  <si>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</si>
  <si>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</si>
  <si>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</si>
  <si>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</si>
  <si>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</si>
  <si>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</si>
  <si>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</si>
  <si>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</si>
  <si>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</si>
  <si>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</si>
  <si>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</si>
  <si>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</si>
  <si>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</si>
  <si>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</si>
  <si>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</si>
  <si>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</si>
  <si>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</si>
  <si>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</si>
  <si>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</si>
  <si>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</si>
  <si>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</si>
  <si>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</si>
  <si>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</si>
  <si>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</si>
  <si>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</si>
  <si>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</si>
  <si>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</si>
  <si>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</si>
  <si>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</si>
  <si>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</si>
  <si>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</si>
  <si>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</si>
  <si>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</si>
  <si>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</si>
  <si>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</si>
  <si>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</si>
  <si>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</si>
  <si>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</si>
  <si>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</si>
  <si>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</si>
  <si>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</si>
  <si>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</si>
  <si>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</si>
  <si>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</si>
  <si>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</si>
  <si>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</si>
  <si>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</si>
  <si>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</si>
  <si>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</si>
  <si>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</si>
  <si>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</si>
  <si>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</si>
  <si>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</si>
  <si>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</si>
  <si>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</si>
  <si>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</si>
  <si>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</si>
  <si>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</si>
  <si>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</si>
  <si>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</si>
  <si>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</si>
  <si>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</si>
  <si>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</si>
  <si>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</si>
  <si>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</si>
  <si>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</si>
  <si>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</si>
  <si>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</si>
  <si>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</si>
  <si>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</si>
  <si>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</si>
  <si>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</si>
  <si>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</si>
  <si>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</si>
  <si>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</si>
  <si>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</si>
  <si>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</si>
  <si>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</si>
  <si>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</si>
  <si>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</si>
  <si>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</si>
  <si>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</si>
  <si>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</si>
  <si>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</si>
  <si>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</si>
  <si>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</si>
  <si>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</si>
  <si>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</si>
  <si>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</si>
  <si>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</si>
  <si>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</si>
  <si>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</si>
  <si>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</si>
  <si>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</si>
  <si>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</si>
  <si>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</si>
  <si>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</si>
  <si>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</si>
  <si>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</si>
  <si>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</si>
  <si>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</si>
  <si>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</si>
  <si>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</si>
  <si>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</si>
  <si>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</si>
  <si>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</si>
  <si>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</si>
  <si>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</si>
  <si>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</si>
  <si>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</si>
  <si>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</si>
  <si>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</si>
  <si>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</si>
  <si>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</si>
  <si>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</si>
  <si>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</si>
  <si>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</si>
  <si>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</si>
  <si>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</si>
  <si>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</si>
  <si>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</si>
  <si>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</si>
  <si>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</si>
  <si>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</si>
  <si>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</si>
  <si>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</si>
  <si>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</si>
  <si>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</si>
  <si>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</si>
  <si>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</si>
  <si>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</si>
  <si>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</si>
  <si>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</si>
  <si>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</si>
  <si>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</si>
  <si>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</si>
  <si>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</si>
  <si>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</si>
  <si>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</si>
  <si>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</si>
  <si>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</si>
  <si>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</si>
  <si>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</si>
  <si>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</si>
  <si>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</si>
  <si>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</si>
  <si>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</si>
  <si>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</si>
  <si>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</si>
  <si>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</si>
  <si>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</si>
  <si>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</si>
  <si>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</si>
  <si>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</si>
  <si>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</si>
  <si>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</si>
  <si>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</si>
  <si>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</si>
  <si>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</si>
  <si>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</si>
  <si>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</si>
  <si>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</si>
  <si>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</si>
  <si>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</si>
  <si>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</si>
  <si>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</si>
  <si>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</si>
  <si>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</si>
  <si>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</si>
  <si>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</si>
  <si>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</si>
  <si>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</si>
  <si>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</si>
  <si>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</si>
  <si>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</si>
  <si>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</si>
  <si>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</si>
  <si>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</si>
  <si>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</si>
  <si>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</si>
  <si>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</si>
  <si>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</si>
  <si>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</si>
  <si>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</si>
  <si>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</si>
  <si>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</si>
  <si>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</si>
  <si>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</si>
  <si>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</si>
  <si>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</si>
  <si>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</si>
  <si>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</si>
  <si>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</si>
  <si>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</si>
  <si>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</si>
  <si>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</si>
  <si>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</si>
  <si>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</si>
  <si>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</si>
  <si>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</si>
  <si>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</si>
  <si>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</si>
  <si>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</si>
  <si>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</si>
  <si>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</si>
  <si>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</si>
  <si>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</si>
  <si>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</si>
  <si>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</si>
  <si>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</si>
  <si>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</si>
  <si>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</si>
  <si>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</si>
  <si>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</si>
  <si>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</si>
  <si>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</si>
  <si>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</si>
  <si>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</si>
  <si>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</si>
  <si>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</si>
  <si>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</si>
  <si>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</si>
  <si>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</si>
  <si>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</si>
  <si>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</si>
  <si>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</si>
  <si>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</si>
  <si>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</si>
  <si>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</si>
  <si>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</si>
  <si>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</si>
  <si>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</si>
  <si>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</si>
  <si>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</si>
  <si>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</si>
  <si>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</si>
  <si>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</si>
  <si>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</si>
  <si>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</si>
  <si>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</si>
  <si>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</si>
  <si>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</si>
  <si>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</si>
  <si>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</si>
  <si>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</si>
  <si>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</si>
  <si>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</si>
  <si>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</si>
  <si>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</si>
  <si>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</si>
  <si>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</si>
  <si>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</si>
  <si>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</si>
  <si>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</si>
  <si>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</si>
  <si>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</si>
  <si>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</si>
  <si>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</si>
  <si>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</si>
  <si>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</si>
  <si>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</si>
  <si>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</si>
  <si>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</si>
  <si>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</si>
  <si>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</si>
  <si>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</si>
  <si>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</si>
  <si>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</si>
  <si>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</si>
  <si>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</si>
  <si>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</si>
  <si>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</si>
  <si>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</si>
  <si>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</si>
  <si>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</si>
  <si>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</si>
  <si>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</si>
  <si>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</si>
  <si>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</si>
  <si>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</si>
  <si>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</si>
  <si>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</si>
  <si>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</si>
  <si>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</si>
  <si>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</si>
  <si>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</si>
  <si>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</si>
  <si>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</si>
  <si>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</si>
  <si>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</si>
  <si>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</si>
  <si>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</si>
  <si>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</si>
  <si>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</si>
  <si>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</si>
  <si>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</si>
  <si>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</si>
  <si>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</si>
  <si>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</si>
  <si>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</si>
  <si>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</si>
  <si>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</si>
  <si>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</si>
  <si>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</si>
  <si>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</si>
  <si>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</si>
  <si>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</si>
  <si>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</si>
  <si>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</si>
  <si>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</si>
  <si>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</si>
  <si>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</si>
  <si>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</si>
  <si>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</si>
  <si>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</si>
  <si>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</si>
  <si>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</si>
  <si>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</si>
  <si>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</si>
  <si>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</si>
  <si>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</si>
  <si>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</si>
  <si>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</si>
  <si>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</si>
  <si>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</si>
  <si>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</si>
  <si>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</si>
  <si>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</si>
  <si>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</si>
  <si>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</si>
  <si>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</si>
  <si>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</si>
  <si>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</si>
  <si>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</si>
  <si>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</si>
  <si>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</si>
  <si>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</si>
  <si>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</si>
  <si>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</si>
  <si>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</si>
  <si>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</si>
  <si>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</si>
  <si>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</si>
  <si>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</si>
  <si>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</si>
  <si>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</si>
  <si>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</si>
  <si>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</si>
  <si>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</si>
  <si>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</si>
  <si>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</si>
  <si>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</si>
  <si>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</si>
  <si>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</si>
  <si>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</si>
  <si>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</si>
  <si>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</si>
  <si>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</si>
  <si>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</si>
  <si>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</si>
  <si>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</si>
  <si>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</si>
  <si>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</si>
  <si>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</si>
  <si>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</si>
  <si>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</si>
  <si>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</si>
  <si>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</si>
  <si>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</si>
  <si>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</si>
  <si>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</si>
  <si>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</si>
  <si>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</si>
  <si>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</si>
  <si>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</si>
  <si>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</si>
  <si>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</si>
  <si>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</si>
  <si>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</si>
  <si>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</si>
  <si>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</si>
  <si>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</si>
  <si>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</si>
  <si>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</si>
  <si>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</si>
  <si>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</si>
  <si>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</si>
  <si>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</si>
  <si>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</si>
  <si>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</si>
  <si>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</si>
  <si>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</si>
  <si>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</si>
  <si>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</si>
  <si>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</si>
  <si>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</si>
  <si>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</si>
  <si>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</si>
  <si>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</si>
  <si>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</si>
  <si>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</si>
  <si>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</si>
  <si>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</si>
  <si>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</si>
  <si>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</si>
  <si>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</si>
  <si>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</si>
  <si>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</si>
  <si>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</si>
  <si>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</si>
  <si>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</si>
  <si>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</si>
  <si>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</si>
  <si>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</si>
  <si>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</si>
  <si>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</si>
  <si>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</si>
  <si>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</si>
  <si>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</si>
  <si>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</si>
  <si>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</si>
  <si>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</si>
  <si>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</si>
  <si>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</si>
  <si>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</si>
  <si>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</si>
  <si>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</si>
  <si>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</si>
  <si>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</si>
  <si>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</si>
  <si>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</si>
  <si>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</si>
  <si>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</si>
  <si>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</si>
  <si>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</si>
  <si>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</si>
  <si>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</si>
  <si>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</si>
  <si>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</si>
  <si>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</si>
  <si>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</si>
  <si>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</si>
  <si>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</si>
  <si>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</si>
  <si>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</si>
  <si>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</si>
  <si>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</si>
  <si>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</si>
  <si>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</si>
  <si>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</si>
  <si>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</si>
  <si>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</si>
  <si>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</si>
  <si>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</si>
  <si>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</si>
  <si>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</si>
  <si>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</si>
  <si>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</si>
  <si>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</si>
  <si>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</si>
  <si>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</si>
  <si>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</si>
  <si>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</si>
  <si>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</si>
  <si>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</si>
  <si>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</si>
  <si>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</si>
  <si>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</si>
  <si>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</si>
  <si>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</si>
  <si>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</si>
  <si>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</si>
  <si>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</si>
  <si>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</si>
  <si>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</si>
  <si>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</si>
  <si>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</si>
  <si>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</si>
  <si>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</si>
  <si>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</si>
  <si>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</si>
  <si>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</si>
  <si>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</si>
  <si>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</si>
  <si>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</si>
  <si>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</si>
  <si>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</si>
  <si>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</si>
  <si>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</si>
  <si>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</si>
  <si>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</si>
  <si>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</si>
  <si>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</si>
  <si>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</si>
  <si>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</si>
  <si>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</si>
  <si>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</si>
  <si>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</si>
  <si>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</si>
  <si>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</si>
  <si>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</si>
  <si>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</si>
  <si>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</si>
  <si>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</si>
  <si>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</si>
  <si>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</si>
  <si>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</si>
  <si>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</si>
  <si>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</si>
  <si>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</si>
  <si>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</si>
  <si>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</si>
  <si>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</si>
  <si>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</si>
  <si>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</si>
  <si>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</si>
  <si>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</si>
  <si>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</si>
  <si>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</si>
  <si>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</si>
  <si>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</si>
  <si>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</si>
  <si>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</si>
  <si>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</si>
  <si>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</si>
  <si>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</si>
  <si>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</si>
  <si>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</si>
  <si>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</si>
  <si>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</si>
  <si>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</si>
  <si>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</si>
  <si>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</si>
  <si>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</si>
  <si>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</si>
  <si>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</si>
  <si>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</si>
  <si>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</si>
  <si>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</si>
  <si>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</si>
  <si>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</si>
  <si>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</si>
  <si>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</si>
  <si>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</si>
  <si>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</si>
  <si>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</si>
  <si>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</si>
  <si>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</si>
  <si>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</si>
  <si>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</si>
  <si>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</si>
  <si>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</si>
  <si>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</si>
  <si>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</si>
  <si>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</si>
  <si>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</si>
  <si>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</si>
  <si>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</si>
  <si>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</si>
  <si>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</si>
  <si>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</si>
  <si>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</si>
  <si>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</si>
  <si>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</si>
  <si>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</si>
  <si>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</si>
  <si>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</si>
  <si>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</si>
  <si>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</si>
  <si>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</si>
  <si>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</si>
  <si>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</si>
  <si>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</si>
  <si>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</si>
  <si>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</si>
  <si>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</si>
  <si>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</si>
  <si>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</si>
  <si>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</si>
  <si>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</si>
  <si>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</si>
  <si>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</si>
  <si>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</si>
  <si>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</si>
  <si>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</si>
  <si>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</si>
  <si>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</si>
  <si>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</si>
  <si>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</si>
  <si>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</si>
  <si>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</si>
  <si>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</si>
  <si>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</si>
  <si>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</si>
  <si>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</si>
  <si>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</si>
  <si>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</si>
  <si>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</si>
  <si>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</si>
  <si>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</si>
  <si>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</si>
  <si>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</si>
  <si>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</si>
  <si>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</si>
  <si>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</si>
  <si>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</si>
  <si>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</si>
  <si>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</si>
  <si>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</si>
  <si>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</si>
  <si>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</si>
  <si>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</si>
  <si>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</si>
  <si>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</si>
  <si>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</si>
  <si>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</si>
  <si>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</si>
  <si>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</si>
  <si>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</si>
  <si>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</si>
  <si>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</si>
  <si>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</si>
  <si>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</si>
  <si>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</si>
  <si>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</si>
  <si>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</si>
  <si>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</si>
  <si>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</si>
  <si>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</si>
  <si>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</si>
  <si>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</si>
  <si>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</si>
  <si>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</si>
  <si>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</si>
  <si>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</si>
  <si>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</si>
  <si>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</si>
  <si>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</si>
  <si>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</si>
  <si>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</si>
  <si>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</si>
  <si>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</si>
  <si>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</si>
  <si>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</si>
  <si>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</si>
  <si>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</si>
  <si>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</si>
  <si>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</si>
  <si>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</si>
  <si>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</si>
  <si>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</si>
  <si>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</si>
  <si>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</si>
  <si>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</si>
  <si>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</si>
  <si>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</si>
  <si>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</si>
  <si>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</si>
  <si>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</si>
  <si>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</si>
  <si>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</si>
  <si>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</si>
  <si>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</si>
  <si>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</si>
  <si>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</si>
  <si>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</si>
  <si>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</si>
  <si>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</si>
  <si>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</si>
  <si>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</si>
  <si>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</si>
  <si>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</si>
  <si>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</si>
  <si>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</si>
  <si>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</si>
  <si>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</si>
  <si>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</si>
  <si>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</si>
  <si>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</si>
  <si>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</si>
  <si>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</si>
  <si>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</si>
  <si>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</si>
  <si>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</si>
  <si>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</si>
  <si>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</si>
  <si>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</si>
  <si>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</si>
  <si>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</si>
  <si>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</si>
  <si>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</si>
  <si>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</si>
  <si>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</si>
  <si>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</si>
  <si>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</si>
  <si>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</si>
  <si>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</si>
  <si>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</si>
  <si>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</si>
  <si>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</si>
  <si>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</si>
  <si>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</si>
  <si>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</si>
  <si>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</si>
  <si>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</si>
  <si>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</si>
  <si>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</si>
  <si>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</si>
  <si>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</si>
  <si>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</si>
  <si>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</si>
  <si>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</si>
  <si>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</si>
  <si>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</si>
  <si>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</si>
  <si>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</si>
  <si>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</si>
  <si>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</si>
  <si>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</si>
  <si>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</si>
  <si>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</si>
  <si>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</si>
  <si>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</si>
  <si>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</si>
  <si>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</si>
  <si>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</si>
  <si>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</si>
  <si>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</si>
  <si>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</si>
  <si>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</si>
  <si>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</si>
  <si>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</si>
  <si>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</si>
  <si>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</si>
  <si>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</si>
  <si>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</si>
  <si>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</si>
  <si>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</si>
  <si>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</si>
  <si>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</si>
  <si>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</si>
  <si>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</si>
  <si>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</si>
  <si>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</si>
  <si>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</si>
  <si>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</si>
  <si>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</si>
  <si>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</si>
  <si>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</si>
  <si>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</si>
  <si>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</si>
  <si>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</si>
  <si>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</si>
  <si>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</si>
  <si>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</si>
  <si>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</si>
  <si>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</si>
  <si>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</si>
  <si>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</si>
  <si>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</si>
  <si>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</si>
  <si>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</si>
  <si>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</si>
  <si>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</si>
  <si>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</si>
  <si>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</si>
  <si>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</si>
  <si>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</si>
  <si>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</si>
  <si>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</si>
  <si>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</si>
  <si>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</si>
  <si>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</si>
  <si>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</si>
  <si>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</si>
  <si>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</si>
  <si>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</si>
  <si>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</si>
  <si>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</si>
  <si>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</si>
  <si>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</si>
  <si>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</si>
  <si>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</si>
  <si>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</si>
  <si>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</si>
  <si>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</si>
  <si>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</si>
  <si>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</si>
  <si>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</si>
  <si>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</si>
  <si>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</si>
  <si>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</si>
  <si>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</si>
  <si>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</si>
  <si>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</si>
  <si>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</si>
  <si>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</si>
  <si>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</si>
  <si>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</si>
  <si>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</si>
  <si>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</si>
  <si>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</si>
  <si>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</si>
  <si>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</si>
  <si>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</si>
  <si>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</si>
  <si>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</si>
  <si>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</si>
  <si>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</si>
  <si>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</si>
  <si>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</si>
  <si>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</si>
  <si>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</si>
  <si>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</si>
  <si>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</si>
  <si>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</si>
  <si>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</si>
  <si>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</si>
  <si>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</si>
  <si>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</si>
  <si>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</si>
  <si>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</si>
  <si>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</si>
  <si>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</si>
  <si>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</si>
  <si>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</si>
  <si>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</si>
  <si>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</si>
  <si>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</si>
  <si>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</si>
  <si>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</si>
  <si>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</si>
  <si>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</si>
  <si>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</si>
  <si>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</si>
  <si>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</si>
  <si>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</si>
  <si>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</si>
  <si>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</si>
  <si>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</si>
  <si>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</si>
  <si>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</si>
  <si>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</si>
  <si>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</si>
  <si>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</si>
  <si>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</si>
  <si>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</si>
  <si>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</si>
  <si>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</si>
  <si>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</si>
  <si>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</si>
  <si>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</si>
  <si>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</si>
  <si>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</si>
  <si>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</si>
  <si>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</si>
  <si>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</si>
  <si>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</si>
  <si>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</si>
  <si>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</si>
  <si>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</si>
  <si>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</si>
  <si>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</si>
  <si>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</si>
  <si>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</si>
  <si>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</si>
  <si>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</si>
  <si>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</si>
  <si>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</si>
  <si>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</si>
  <si>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</si>
  <si>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</si>
  <si>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</si>
  <si>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</si>
  <si>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</si>
  <si>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</si>
  <si>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</si>
  <si>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</si>
  <si>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</si>
  <si>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</si>
  <si>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</si>
  <si>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</si>
  <si>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</si>
  <si>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</si>
  <si>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</si>
  <si>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</si>
  <si>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</si>
  <si>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</si>
  <si>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</si>
  <si>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</si>
  <si>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</si>
  <si>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</si>
  <si>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</si>
  <si>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</si>
  <si>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</si>
  <si>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</si>
  <si>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</si>
  <si>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</si>
  <si>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</si>
  <si>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</si>
  <si>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</si>
  <si>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</si>
  <si>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</si>
  <si>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</si>
  <si>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</si>
  <si>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</si>
  <si>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</si>
  <si>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</si>
  <si>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</si>
  <si>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</si>
  <si>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</si>
  <si>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</si>
  <si>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</si>
  <si>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</si>
  <si>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</si>
  <si>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</si>
  <si>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</si>
  <si>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</si>
  <si>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</si>
  <si>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</si>
  <si>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</si>
  <si>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</si>
  <si>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</si>
  <si>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</si>
  <si>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</si>
  <si>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</si>
  <si>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</si>
  <si>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</si>
  <si>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</si>
  <si>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</si>
  <si>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</si>
  <si>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</si>
  <si>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</si>
  <si>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</si>
  <si>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</si>
  <si>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</si>
  <si>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</si>
  <si>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</si>
  <si>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</si>
  <si>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</si>
  <si>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</si>
  <si>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</si>
  <si>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</si>
  <si>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</si>
  <si>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</si>
  <si>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</si>
  <si>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</si>
  <si>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</si>
  <si>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</si>
  <si>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</si>
  <si>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</si>
  <si>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</si>
  <si>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</si>
  <si>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</si>
  <si>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</si>
  <si>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</si>
  <si>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</si>
  <si>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</si>
  <si>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</si>
  <si>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</si>
  <si>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</si>
  <si>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</si>
  <si>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</si>
  <si>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</si>
  <si>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</si>
  <si>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</si>
  <si>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</si>
  <si>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</si>
  <si>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</si>
  <si>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</si>
  <si>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</si>
  <si>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</si>
  <si>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</si>
  <si>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</si>
  <si>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</si>
  <si>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</si>
  <si>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</si>
  <si>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</si>
  <si>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</si>
  <si>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</si>
  <si>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</si>
  <si>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</si>
  <si>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</si>
  <si>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</si>
  <si>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</si>
  <si>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</si>
  <si>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</si>
  <si>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</si>
  <si>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</si>
  <si>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</si>
  <si>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</si>
  <si>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</si>
  <si>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</si>
  <si>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</si>
  <si>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</si>
  <si>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</si>
  <si>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</si>
  <si>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</si>
  <si>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</si>
  <si>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</si>
  <si>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</si>
  <si>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</si>
  <si>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</si>
  <si>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</si>
  <si>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</si>
  <si>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</si>
  <si>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</si>
  <si>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</si>
  <si>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</si>
  <si>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</si>
  <si>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</si>
  <si>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</si>
  <si>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</si>
  <si>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</si>
  <si>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</si>
  <si>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</si>
  <si>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</si>
  <si>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</si>
  <si>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</si>
  <si>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</si>
  <si>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</si>
  <si>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</si>
  <si>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</si>
  <si>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</si>
  <si>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</si>
  <si>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</si>
  <si>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</si>
  <si>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</si>
  <si>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</si>
  <si>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</si>
  <si>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</si>
  <si>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</si>
  <si>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</si>
  <si>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</si>
  <si>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</si>
  <si>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</si>
  <si>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</si>
  <si>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</si>
  <si>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</si>
  <si>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</si>
  <si>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</si>
  <si>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</si>
  <si>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</si>
  <si>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</si>
  <si>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</si>
  <si>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</si>
  <si>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</si>
  <si>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</si>
  <si>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</si>
  <si>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</si>
  <si>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</si>
  <si>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</si>
  <si>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</si>
  <si>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</si>
  <si>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</si>
  <si>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</si>
  <si>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</si>
  <si>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</si>
  <si>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</si>
  <si>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</si>
  <si>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</si>
  <si>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</si>
  <si>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</si>
  <si>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</si>
  <si>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</si>
  <si>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</si>
  <si>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</si>
  <si>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</si>
  <si>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</si>
  <si>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</si>
  <si>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</si>
  <si>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</si>
  <si>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</si>
  <si>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</si>
  <si>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</si>
  <si>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</si>
  <si>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</si>
  <si>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</si>
  <si>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</si>
  <si>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</si>
  <si>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</si>
  <si>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</si>
  <si>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</si>
  <si>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</si>
  <si>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</si>
  <si>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</si>
  <si>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</si>
  <si>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</si>
  <si>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</si>
  <si>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</si>
  <si>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</si>
  <si>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</si>
  <si>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</si>
  <si>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</si>
  <si>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</si>
  <si>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</si>
  <si>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</si>
  <si>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</si>
  <si>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</si>
  <si>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</si>
  <si>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</si>
  <si>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</si>
  <si>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</si>
  <si>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</si>
  <si>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</si>
  <si>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</si>
  <si>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</si>
  <si>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</si>
  <si>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</si>
  <si>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</si>
  <si>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</si>
  <si>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</si>
  <si>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</si>
  <si>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</si>
  <si>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</si>
  <si>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</si>
  <si>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</si>
  <si>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</si>
  <si>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</si>
  <si>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</si>
  <si>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</si>
  <si>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</si>
  <si>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</si>
  <si>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</si>
  <si>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</si>
  <si>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</si>
  <si>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</si>
  <si>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</si>
  <si>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</si>
  <si>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</si>
  <si>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</si>
  <si>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</si>
  <si>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</si>
  <si>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</si>
  <si>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</si>
  <si>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</si>
  <si>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</si>
  <si>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</si>
  <si>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</si>
  <si>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</si>
  <si>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</si>
  <si>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</si>
  <si>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</si>
  <si>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</si>
  <si>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</si>
  <si>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</si>
  <si>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</si>
  <si>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</si>
  <si>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</si>
  <si>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</si>
  <si>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</si>
  <si>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</si>
  <si>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</si>
  <si>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</si>
  <si>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</si>
  <si>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</si>
  <si>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</si>
  <si>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</si>
  <si>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</si>
  <si>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</si>
  <si>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</si>
  <si>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</si>
  <si>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</si>
  <si>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</si>
  <si>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</si>
  <si>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</si>
  <si>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</si>
  <si>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</si>
  <si>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</si>
  <si>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</si>
  <si>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</si>
  <si>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</si>
  <si>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</si>
  <si>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</si>
  <si>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</si>
  <si>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</si>
  <si>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</si>
  <si>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</si>
  <si>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</si>
  <si>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</si>
  <si>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</si>
  <si>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</si>
  <si>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</si>
  <si>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</si>
  <si>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</si>
  <si>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</si>
  <si>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</si>
  <si>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</si>
  <si>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</si>
  <si>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</si>
  <si>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</si>
  <si>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</si>
  <si>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</si>
  <si>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</si>
  <si>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</si>
  <si>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</si>
  <si>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</si>
  <si>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</si>
  <si>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</si>
  <si>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</si>
  <si>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</si>
  <si>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</si>
  <si>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</si>
  <si>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</si>
  <si>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</si>
  <si>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</si>
  <si>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</si>
  <si>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</si>
  <si>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</si>
  <si>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</si>
  <si>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</si>
  <si>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</si>
  <si>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</si>
  <si>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</si>
  <si>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</si>
  <si>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</si>
  <si>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</si>
  <si>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</si>
  <si>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</si>
  <si>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</si>
  <si>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</si>
  <si>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</si>
  <si>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</si>
  <si>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</si>
  <si>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</si>
  <si>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</si>
  <si>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</si>
  <si>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</si>
  <si>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</si>
  <si>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</si>
  <si>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</si>
  <si>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</si>
  <si>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</si>
  <si>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</si>
  <si>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</si>
  <si>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</si>
  <si>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</si>
  <si>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</si>
  <si>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</si>
  <si>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</si>
  <si>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</si>
  <si>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</si>
  <si>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</si>
  <si>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</si>
  <si>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</si>
  <si>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</si>
  <si>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</si>
  <si>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</si>
  <si>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</si>
  <si>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</si>
  <si>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</si>
  <si>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</si>
  <si>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</si>
  <si>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</si>
  <si>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</si>
  <si>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</si>
  <si>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</si>
  <si>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</si>
  <si>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</si>
  <si>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</si>
  <si>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</si>
  <si>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</si>
  <si>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</si>
  <si>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</si>
  <si>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</si>
  <si>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</si>
  <si>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</si>
  <si>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</si>
  <si>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</si>
  <si>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</si>
  <si>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</si>
  <si>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</si>
  <si>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</si>
  <si>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</si>
  <si>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</si>
  <si>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</si>
  <si>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</si>
  <si>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</si>
  <si>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</si>
  <si>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</si>
  <si>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</si>
  <si>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</si>
  <si>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</si>
  <si>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</si>
  <si>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</si>
  <si>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</si>
  <si>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</si>
  <si>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</si>
  <si>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</si>
  <si>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</si>
  <si>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</si>
  <si>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</si>
  <si>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</si>
  <si>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</si>
  <si>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</si>
  <si>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</si>
  <si>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</si>
  <si>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</si>
  <si>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</si>
  <si>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</si>
  <si>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</si>
  <si>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</si>
  <si>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</si>
  <si>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</si>
  <si>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</si>
  <si>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</si>
  <si>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</si>
  <si>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</si>
  <si>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</si>
  <si>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</si>
  <si>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</si>
  <si>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</si>
  <si>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</si>
  <si>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</si>
  <si>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</si>
  <si>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</si>
  <si>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</si>
  <si>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</si>
  <si>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</si>
  <si>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</si>
  <si>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</si>
  <si>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</si>
  <si>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</si>
  <si>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</si>
  <si>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</si>
  <si>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</si>
  <si>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</si>
  <si>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</si>
  <si>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</si>
  <si>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</si>
  <si>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</si>
  <si>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</si>
  <si>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</si>
  <si>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</si>
  <si>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</si>
  <si>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</si>
  <si>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</si>
  <si>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</si>
  <si>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</si>
  <si>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</si>
  <si>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</si>
  <si>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</si>
  <si>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</si>
  <si>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</si>
  <si>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</si>
  <si>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</si>
  <si>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</si>
  <si>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</si>
  <si>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</si>
  <si>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</si>
  <si>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</si>
  <si>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</si>
  <si>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</si>
  <si>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</si>
  <si>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</si>
  <si>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</si>
  <si>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</si>
  <si>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</si>
  <si>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</si>
  <si>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</si>
  <si>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</si>
  <si>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</si>
  <si>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</si>
  <si>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</si>
  <si>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</si>
  <si>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</si>
  <si>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</si>
  <si>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</si>
  <si>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</si>
  <si>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</si>
  <si>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</si>
  <si>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</si>
  <si>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</si>
  <si>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</si>
  <si>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</si>
  <si>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</si>
  <si>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</si>
  <si>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</si>
  <si>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</si>
  <si>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</si>
  <si>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</si>
  <si>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</si>
  <si>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</si>
  <si>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</si>
  <si>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</si>
  <si>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</si>
  <si>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</si>
  <si>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</si>
  <si>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</si>
  <si>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</si>
  <si>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</si>
  <si>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</si>
  <si>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</si>
  <si>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</si>
  <si>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</si>
  <si>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</si>
  <si>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</si>
  <si>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</si>
  <si>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</si>
  <si>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</si>
  <si>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</si>
  <si>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</si>
  <si>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</si>
  <si>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</si>
  <si>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</si>
  <si>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</si>
  <si>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</si>
  <si>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</si>
  <si>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</si>
  <si>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</si>
  <si>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</si>
  <si>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</si>
  <si>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</si>
  <si>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</si>
  <si>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</si>
  <si>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</si>
  <si>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</si>
  <si>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</si>
  <si>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</si>
  <si>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</si>
  <si>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</si>
  <si>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</si>
  <si>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</si>
  <si>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</si>
  <si>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</si>
  <si>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</si>
  <si>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</si>
  <si>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</si>
  <si>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</si>
  <si>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</si>
  <si>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</si>
  <si>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</si>
  <si>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</si>
  <si>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</si>
  <si>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</si>
  <si>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</si>
  <si>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</si>
  <si>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</si>
  <si>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</si>
  <si>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</si>
  <si>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</si>
  <si>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</si>
  <si>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</si>
  <si>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</si>
  <si>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</si>
  <si>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</si>
  <si>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</si>
  <si>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</si>
  <si>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</si>
  <si>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</si>
  <si>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</si>
  <si>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</si>
  <si>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</si>
  <si>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</si>
  <si>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</si>
  <si>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</si>
  <si>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</si>
  <si>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</si>
  <si>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</si>
  <si>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</si>
  <si>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</si>
  <si>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</si>
  <si>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</si>
  <si>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</si>
  <si>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</si>
  <si>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</si>
  <si>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</si>
  <si>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</si>
  <si>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</si>
  <si>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</si>
  <si>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</si>
  <si>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</si>
  <si>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</si>
  <si>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</si>
  <si>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</si>
  <si>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</si>
  <si>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</si>
  <si>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</si>
  <si>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</si>
  <si>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</si>
  <si>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</si>
  <si>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</si>
  <si>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</si>
  <si>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</si>
  <si>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</si>
  <si>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</si>
  <si>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</si>
  <si>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</si>
  <si>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</si>
  <si>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</si>
  <si>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</si>
  <si>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</si>
  <si>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</si>
  <si>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</si>
  <si>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</si>
  <si>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</si>
  <si>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</si>
  <si>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</si>
  <si>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</si>
  <si>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</si>
  <si>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</si>
  <si>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</si>
  <si>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</si>
  <si>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</si>
  <si>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</si>
  <si>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</si>
  <si>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</si>
  <si>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</si>
  <si>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</si>
  <si>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</si>
  <si>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</si>
  <si>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</si>
  <si>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</si>
  <si>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</si>
  <si>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</si>
  <si>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</si>
  <si>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</si>
  <si>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</si>
  <si>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</si>
  <si>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</si>
  <si>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</si>
  <si>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</si>
  <si>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</si>
  <si>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</si>
  <si>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</si>
  <si>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</si>
  <si>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</si>
  <si>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</si>
  <si>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</si>
  <si>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</si>
  <si>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</si>
  <si>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</si>
  <si>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</si>
  <si>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</si>
  <si>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</si>
  <si>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</si>
  <si>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</si>
  <si>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</si>
  <si>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</si>
  <si>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</si>
  <si>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</si>
  <si>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</si>
  <si>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</si>
  <si>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</si>
  <si>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</si>
  <si>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</si>
  <si>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</si>
  <si>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</si>
  <si>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</si>
  <si>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</si>
  <si>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</si>
  <si>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</si>
  <si>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</si>
  <si>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</si>
  <si>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</si>
  <si>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</si>
  <si>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</si>
  <si>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</si>
  <si>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</si>
  <si>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</si>
  <si>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</si>
  <si>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</si>
  <si>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</si>
  <si>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</si>
  <si>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</si>
  <si>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</si>
  <si>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</si>
  <si>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</si>
  <si>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</si>
  <si>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</si>
  <si>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</si>
  <si>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</si>
  <si>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</si>
  <si>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</si>
  <si>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</si>
  <si>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</si>
  <si>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</si>
  <si>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</si>
  <si>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</si>
  <si>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</si>
  <si>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</si>
  <si>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</si>
  <si>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</si>
  <si>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</si>
  <si>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</si>
  <si>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</si>
  <si>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</si>
  <si>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</si>
  <si>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</si>
  <si>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</si>
  <si>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</si>
  <si>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</si>
  <si>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</si>
  <si>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</si>
  <si>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</si>
  <si>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</si>
  <si>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</si>
  <si>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</si>
  <si>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</si>
  <si>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</si>
  <si>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</si>
  <si>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</si>
  <si>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</si>
  <si>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</si>
  <si>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</si>
  <si>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</si>
  <si>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</si>
  <si>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</si>
  <si>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</si>
  <si>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</si>
  <si>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</si>
  <si>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</si>
  <si>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</si>
  <si>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</si>
  <si>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</si>
  <si>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</si>
  <si>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</si>
  <si>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</si>
  <si>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</si>
  <si>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</si>
  <si>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</si>
  <si>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</si>
  <si>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</si>
  <si>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</si>
  <si>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</si>
  <si>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</si>
  <si>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</si>
  <si>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</si>
  <si>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</si>
  <si>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</si>
  <si>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</si>
  <si>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</si>
  <si>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</si>
  <si>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</si>
  <si>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</si>
  <si>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</si>
  <si>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</si>
  <si>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</si>
  <si>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</si>
  <si>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</si>
  <si>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</si>
  <si>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</si>
  <si>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</si>
  <si>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</si>
  <si>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</si>
  <si>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</si>
  <si>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</si>
  <si>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</si>
  <si>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</si>
  <si>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</si>
  <si>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</si>
  <si>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</si>
  <si>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</si>
  <si>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</si>
  <si>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</si>
  <si>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</si>
  <si>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</si>
  <si>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</si>
  <si>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</si>
  <si>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</si>
  <si>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</si>
  <si>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</si>
  <si>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</si>
  <si>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</si>
  <si>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</si>
  <si>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</si>
  <si>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</si>
  <si>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</si>
  <si>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</si>
  <si>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</si>
  <si>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</si>
  <si>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</si>
  <si>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</si>
  <si>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</si>
  <si>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</si>
  <si>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</si>
  <si>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</si>
  <si>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</si>
  <si>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</si>
  <si>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</si>
  <si>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</si>
  <si>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</si>
  <si>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</si>
  <si>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</si>
  <si>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</si>
  <si>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</si>
  <si>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</si>
  <si>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</si>
  <si>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</si>
  <si>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</si>
  <si>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</si>
  <si>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</si>
  <si>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</si>
  <si>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</si>
  <si>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</si>
  <si>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</si>
  <si>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</si>
  <si>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</si>
  <si>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</si>
  <si>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</si>
  <si>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</si>
  <si>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</si>
  <si>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</si>
  <si>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</si>
  <si>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</si>
  <si>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</si>
  <si>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</si>
  <si>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</si>
  <si>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</si>
  <si>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</si>
  <si>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</si>
  <si>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</si>
  <si>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</si>
  <si>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</si>
  <si>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</si>
  <si>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</si>
  <si>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</si>
  <si>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</si>
  <si>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</si>
  <si>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</si>
  <si>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</si>
  <si>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</si>
  <si>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</si>
  <si>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</si>
  <si>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</si>
  <si>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</si>
  <si>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</si>
  <si>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</si>
  <si>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</si>
  <si>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</si>
  <si>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</si>
  <si>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</si>
  <si>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</si>
  <si>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</si>
  <si>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</si>
  <si>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</si>
  <si>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</si>
  <si>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</si>
  <si>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</si>
  <si>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</si>
  <si>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</si>
  <si>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</si>
  <si>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</si>
  <si>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</si>
  <si>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</si>
  <si>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</si>
  <si>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</si>
  <si>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</si>
  <si>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</si>
  <si>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</si>
  <si>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</si>
  <si>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</si>
  <si>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</si>
  <si>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</si>
  <si>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</si>
  <si>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</si>
  <si>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</si>
  <si>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</si>
  <si>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</si>
  <si>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</si>
  <si>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</si>
  <si>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</si>
  <si>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</si>
  <si>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</si>
  <si>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</si>
  <si>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</si>
  <si>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</si>
  <si>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</si>
  <si>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</si>
  <si>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</si>
  <si>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</si>
  <si>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</si>
  <si>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</si>
  <si>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</si>
  <si>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</si>
  <si>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</si>
  <si>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</si>
  <si>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</si>
  <si>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</si>
  <si>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</si>
  <si>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</si>
  <si>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</si>
  <si>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</si>
  <si>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</si>
  <si>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</si>
  <si>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</si>
  <si>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</si>
  <si>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</si>
  <si>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</si>
  <si>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</si>
  <si>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</si>
  <si>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</si>
  <si>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</si>
  <si>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</si>
  <si>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</si>
  <si>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</si>
  <si>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</si>
  <si>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</si>
  <si>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</si>
  <si>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</si>
  <si>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</si>
  <si>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</si>
  <si>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</si>
  <si>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</si>
  <si>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</si>
  <si>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</si>
  <si>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</si>
  <si>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</si>
  <si>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</si>
  <si>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</si>
  <si>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</si>
  <si>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</si>
  <si>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</si>
  <si>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</si>
  <si>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</si>
  <si>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</si>
  <si>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</si>
  <si>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</si>
  <si>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</si>
  <si>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</si>
  <si>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</si>
  <si>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</si>
  <si>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</si>
  <si>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</si>
  <si>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</si>
  <si>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</si>
  <si>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</si>
  <si>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</si>
  <si>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</si>
  <si>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</si>
  <si>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</si>
  <si>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</si>
  <si>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</si>
  <si>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</si>
  <si>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</si>
  <si>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</si>
  <si>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</si>
  <si>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</si>
  <si>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</si>
  <si>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</si>
  <si>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</si>
  <si>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</si>
  <si>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</si>
  <si>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</si>
  <si>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</si>
  <si>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</si>
  <si>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</si>
  <si>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</si>
  <si>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</si>
  <si>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</si>
  <si>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</si>
  <si>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</si>
  <si>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</si>
  <si>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</si>
  <si>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</si>
  <si>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</si>
  <si>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</si>
  <si>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</si>
  <si>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</si>
  <si>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</si>
  <si>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</si>
  <si>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</si>
  <si>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</si>
  <si>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</si>
  <si>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</si>
  <si>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</si>
  <si>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</si>
  <si>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</si>
  <si>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</si>
  <si>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</si>
  <si>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</si>
  <si>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</si>
  <si>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</si>
  <si>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</si>
  <si>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</si>
  <si>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</si>
  <si>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</si>
  <si>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</si>
  <si>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</si>
  <si>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</si>
  <si>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</si>
  <si>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</si>
  <si>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</si>
  <si>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</si>
  <si>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</si>
  <si>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</si>
  <si>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</si>
  <si>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</si>
  <si>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</si>
  <si>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</si>
  <si>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</si>
  <si>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</si>
  <si>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</si>
  <si>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</si>
  <si>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</si>
  <si>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</si>
  <si>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</si>
  <si>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</si>
  <si>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</si>
  <si>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</si>
  <si>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</si>
  <si>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</si>
  <si>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</si>
  <si>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</si>
  <si>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</si>
  <si>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</si>
  <si>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</si>
  <si>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</si>
  <si>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</si>
  <si>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</si>
  <si>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</si>
  <si>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</si>
  <si>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</si>
  <si>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</si>
  <si>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</si>
  <si>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</si>
  <si>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</si>
  <si>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</si>
  <si>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</si>
  <si>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</si>
  <si>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</si>
  <si>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</si>
  <si>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</si>
  <si>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</si>
  <si>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</si>
  <si>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</si>
  <si>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</si>
  <si>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</si>
  <si>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</si>
  <si>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</si>
  <si>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</si>
  <si>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</si>
  <si>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</si>
  <si>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</si>
  <si>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</si>
  <si>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</si>
  <si>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</si>
  <si>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</si>
  <si>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</si>
  <si>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</si>
  <si>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</si>
  <si>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</si>
  <si>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</si>
  <si>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</si>
  <si>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</si>
  <si>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</si>
  <si>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</si>
  <si>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</si>
  <si>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</si>
  <si>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</si>
  <si>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</si>
  <si>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</si>
  <si>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</si>
  <si>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</si>
  <si>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</si>
  <si>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</si>
  <si>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</si>
  <si>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</si>
  <si>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</si>
  <si>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</si>
  <si>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</si>
  <si>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</si>
  <si>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</si>
  <si>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</si>
  <si>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</si>
  <si>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</si>
  <si>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</si>
  <si>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</si>
  <si>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</si>
  <si>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</si>
  <si>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</si>
  <si>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</si>
  <si>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</si>
  <si>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</si>
  <si>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</si>
  <si>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</si>
  <si>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</si>
  <si>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</si>
  <si>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</si>
  <si>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</si>
  <si>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</si>
  <si>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</si>
  <si>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</si>
  <si>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</si>
  <si>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</si>
  <si>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</si>
  <si>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</si>
  <si>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</si>
  <si>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</si>
  <si>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</si>
  <si>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</si>
  <si>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</si>
  <si>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</si>
  <si>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</si>
  <si>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</si>
  <si>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</si>
  <si>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</si>
  <si>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</si>
  <si>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</si>
  <si>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</si>
  <si>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</si>
  <si>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</si>
  <si>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</si>
  <si>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</si>
  <si>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</si>
  <si>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</si>
  <si>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</si>
  <si>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</si>
  <si>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</si>
  <si>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</si>
  <si>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</si>
  <si>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</si>
  <si>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</si>
  <si>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</si>
  <si>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</si>
  <si>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</si>
  <si>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</si>
  <si>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</si>
  <si>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</si>
  <si>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</si>
  <si>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</si>
  <si>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</si>
  <si>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</si>
  <si>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</si>
  <si>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</si>
  <si>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</si>
  <si>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</si>
  <si>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</si>
  <si>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</si>
  <si>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</si>
  <si>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</si>
  <si>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</si>
  <si>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</si>
  <si>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</si>
  <si>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</si>
  <si>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</si>
  <si>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</si>
  <si>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</si>
  <si>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</si>
  <si>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</si>
  <si>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</si>
  <si>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</si>
  <si>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</si>
  <si>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</si>
  <si>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</si>
  <si>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</si>
  <si>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</si>
  <si>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</si>
  <si>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</si>
  <si>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</si>
  <si>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</si>
  <si>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</si>
  <si>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</si>
  <si>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</si>
  <si>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</si>
  <si>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</si>
  <si>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</si>
  <si>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</si>
  <si>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</si>
  <si>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</si>
  <si>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</si>
  <si>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</si>
  <si>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</si>
  <si>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</si>
  <si>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</si>
  <si>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</si>
  <si>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</si>
  <si>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</si>
  <si>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</si>
  <si>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</si>
  <si>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</si>
  <si>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</si>
  <si>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</si>
  <si>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</si>
  <si>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</si>
  <si>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</si>
  <si>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</si>
  <si>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</si>
  <si>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</si>
  <si>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</si>
  <si>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</si>
  <si>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</si>
  <si>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</si>
  <si>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</si>
  <si>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</si>
  <si>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</si>
  <si>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</si>
  <si>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</si>
  <si>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</si>
  <si>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</si>
  <si>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</si>
  <si>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</si>
  <si>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</si>
  <si>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</si>
  <si>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</si>
  <si>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</si>
  <si>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</si>
  <si>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</si>
  <si>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</si>
  <si>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</si>
  <si>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</si>
  <si>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</si>
  <si>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</si>
  <si>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</si>
  <si>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</si>
  <si>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</si>
  <si>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</si>
  <si>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</si>
  <si>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</si>
  <si>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</si>
  <si>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</si>
  <si>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</si>
  <si>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</si>
  <si>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</si>
  <si>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</si>
  <si>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</si>
  <si>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</si>
  <si>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</si>
  <si>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</si>
  <si>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</si>
  <si>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</si>
  <si>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</si>
  <si>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</si>
  <si>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</si>
  <si>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</si>
  <si>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</si>
  <si>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</si>
  <si>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</si>
  <si>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</si>
  <si>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</si>
  <si>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</si>
  <si>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</si>
  <si>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</si>
  <si>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</si>
  <si>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</si>
  <si>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</si>
  <si>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</si>
  <si>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</si>
  <si>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</si>
  <si>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</si>
  <si>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</si>
  <si>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</si>
  <si>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</si>
  <si>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</si>
  <si>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</si>
  <si>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</si>
  <si>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</si>
  <si>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</si>
  <si>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</si>
  <si>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</si>
  <si>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</si>
  <si>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</si>
  <si>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</si>
  <si>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</si>
  <si>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</si>
  <si>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</si>
  <si>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</si>
  <si>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</si>
  <si>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</si>
  <si>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</si>
  <si>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</si>
  <si>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</si>
  <si>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</si>
  <si>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</si>
  <si>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</si>
  <si>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</si>
  <si>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</si>
  <si>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</si>
  <si>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</si>
  <si>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</si>
  <si>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</si>
  <si>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</si>
  <si>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</si>
  <si>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</si>
  <si>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</si>
  <si>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</si>
  <si>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</si>
  <si>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</si>
  <si>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</si>
  <si>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</si>
  <si>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</si>
  <si>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</si>
  <si>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</si>
  <si>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</si>
  <si>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</si>
  <si>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</si>
  <si>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</si>
  <si>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</si>
  <si>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</si>
  <si>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</si>
  <si>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</si>
  <si>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</si>
  <si>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</si>
  <si>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</si>
  <si>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</si>
  <si>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</si>
  <si>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</si>
  <si>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</si>
  <si>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</si>
  <si>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</si>
  <si>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</si>
  <si>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</si>
  <si>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</si>
  <si>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</si>
  <si>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</si>
  <si>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</si>
  <si>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</si>
  <si>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</si>
  <si>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</si>
  <si>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</si>
  <si>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</si>
  <si>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</si>
  <si>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</si>
  <si>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</si>
  <si>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</si>
  <si>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</si>
  <si>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</si>
  <si>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</si>
  <si>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</si>
  <si>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</si>
  <si>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</si>
  <si>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</si>
  <si>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</si>
  <si>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</si>
  <si>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</si>
  <si>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</si>
  <si>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</si>
  <si>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</si>
  <si>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</si>
  <si>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</si>
  <si>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</si>
  <si>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</si>
  <si>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</si>
  <si>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</si>
  <si>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</si>
  <si>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</si>
  <si>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</si>
  <si>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</si>
  <si>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</si>
  <si>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</si>
  <si>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</si>
  <si>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</si>
  <si>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</si>
  <si>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</si>
  <si>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</si>
  <si>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</si>
  <si>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</si>
  <si>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</si>
  <si>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</si>
  <si>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</si>
  <si>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</si>
  <si>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</si>
  <si>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</si>
  <si>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</si>
  <si>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</si>
  <si>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</si>
  <si>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</si>
  <si>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</si>
  <si>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</si>
  <si>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</si>
  <si>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</si>
  <si>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</si>
  <si>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</si>
  <si>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</si>
  <si>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</si>
  <si>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</si>
  <si>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</si>
  <si>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</si>
  <si>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</si>
  <si>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</si>
  <si>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</si>
  <si>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</si>
  <si>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</si>
  <si>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</si>
  <si>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</si>
  <si>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</si>
  <si>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</si>
  <si>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</si>
  <si>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</si>
  <si>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</si>
  <si>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</si>
  <si>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</si>
  <si>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</si>
  <si>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</si>
  <si>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</si>
  <si>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</si>
  <si>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</si>
  <si>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</si>
  <si>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</si>
  <si>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</si>
  <si>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</si>
  <si>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</si>
  <si>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</si>
  <si>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</si>
  <si>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</si>
  <si>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</si>
  <si>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</si>
  <si>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</si>
  <si>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</si>
  <si>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</si>
  <si>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</si>
  <si>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</si>
  <si>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</si>
  <si>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</si>
  <si>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</si>
  <si>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</si>
  <si>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</si>
  <si>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</si>
  <si>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</si>
  <si>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</si>
  <si>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</si>
  <si>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</si>
  <si>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</si>
  <si>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</si>
  <si>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</si>
  <si>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</si>
  <si>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</si>
  <si>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</si>
  <si>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</si>
  <si>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</si>
  <si>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</si>
  <si>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</si>
  <si>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</si>
  <si>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</si>
  <si>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</si>
  <si>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</si>
  <si>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</si>
  <si>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</si>
  <si>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</si>
  <si>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</si>
  <si>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</si>
  <si>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</si>
  <si>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</si>
  <si>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</si>
  <si>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</si>
  <si>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</si>
  <si>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</si>
  <si>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</si>
  <si>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</si>
  <si>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</si>
  <si>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</si>
  <si>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</si>
  <si>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</si>
  <si>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</si>
  <si>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</si>
  <si>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</si>
  <si>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</si>
  <si>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</si>
  <si>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</si>
  <si>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</si>
  <si>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</si>
  <si>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</si>
  <si>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</si>
  <si>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</si>
  <si>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</si>
  <si>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</si>
  <si>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</si>
  <si>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</si>
  <si>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</si>
  <si>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</si>
  <si>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</si>
  <si>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</si>
  <si>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</si>
  <si>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</si>
  <si>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</si>
  <si>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</si>
  <si>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</si>
  <si>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</si>
  <si>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</si>
  <si>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</si>
  <si>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</si>
  <si>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</si>
  <si>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</si>
  <si>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</si>
  <si>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</si>
  <si>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</si>
  <si>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</si>
  <si>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</si>
  <si>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</si>
  <si>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</si>
  <si>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</si>
  <si>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</si>
  <si>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</si>
  <si>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</si>
  <si>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</si>
  <si>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</si>
  <si>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</si>
  <si>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</si>
  <si>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</si>
  <si>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</si>
  <si>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</si>
  <si>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</si>
  <si>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</si>
  <si>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</si>
  <si>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</si>
  <si>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</si>
  <si>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</si>
  <si>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</si>
  <si>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</si>
  <si>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</si>
  <si>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</si>
  <si>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</si>
  <si>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</si>
  <si>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</si>
  <si>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</si>
  <si>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</si>
  <si>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</si>
  <si>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</si>
  <si>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</si>
  <si>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</si>
  <si>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</si>
  <si>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</si>
  <si>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</si>
  <si>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</si>
  <si>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</si>
  <si>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</si>
  <si>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</si>
  <si>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</si>
  <si>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</si>
  <si>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</si>
  <si>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</si>
  <si>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</si>
  <si>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</si>
  <si>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</si>
  <si>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</si>
  <si>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</si>
  <si>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</si>
  <si>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</si>
  <si>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</si>
  <si>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</si>
  <si>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</si>
  <si>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</si>
  <si>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</si>
  <si>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</si>
  <si>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</si>
  <si>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</si>
  <si>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</si>
  <si>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</si>
  <si>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</si>
  <si>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</si>
  <si>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</si>
  <si>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</si>
  <si>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</si>
  <si>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</si>
  <si>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</si>
  <si>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</si>
  <si>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</si>
  <si>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</si>
  <si>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</si>
  <si>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</si>
  <si>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</si>
  <si>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</si>
  <si>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</si>
  <si>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</si>
  <si>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</si>
  <si>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</si>
  <si>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</si>
  <si>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</si>
  <si>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</si>
  <si>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</si>
  <si>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</si>
  <si>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</si>
  <si>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</si>
  <si>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</si>
  <si>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</si>
  <si>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</si>
  <si>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</si>
  <si>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</si>
  <si>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</si>
  <si>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</si>
  <si>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</si>
  <si>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</si>
  <si>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</si>
  <si>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</si>
  <si>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</si>
  <si>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</si>
  <si>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</si>
  <si>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</si>
  <si>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</si>
  <si>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</si>
  <si>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</si>
  <si>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</si>
  <si>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</si>
  <si>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</si>
  <si>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</si>
  <si>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</si>
  <si>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</si>
  <si>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</si>
  <si>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</si>
  <si>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</si>
  <si>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</si>
  <si>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</si>
  <si>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</si>
  <si>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</si>
  <si>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</si>
  <si>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</si>
  <si>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</si>
  <si>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</si>
  <si>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</si>
  <si>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</si>
  <si>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</si>
  <si>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</si>
  <si>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</si>
  <si>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</si>
  <si>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</si>
  <si>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</si>
  <si>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</si>
  <si>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</si>
  <si>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</si>
  <si>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</si>
  <si>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</si>
  <si>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</si>
  <si>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</si>
  <si>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</si>
  <si>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</si>
  <si>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</si>
  <si>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</si>
  <si>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</si>
  <si>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</si>
  <si>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</si>
  <si>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</si>
  <si>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</si>
  <si>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</si>
  <si>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</si>
  <si>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</si>
  <si>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</si>
  <si>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</si>
  <si>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</si>
  <si>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</si>
  <si>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</si>
  <si>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</si>
  <si>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</si>
  <si>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</si>
  <si>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</si>
  <si>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</si>
  <si>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</si>
  <si>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</si>
  <si>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</si>
  <si>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</si>
  <si>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</si>
  <si>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</si>
  <si>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</si>
  <si>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</si>
  <si>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</si>
  <si>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</si>
  <si>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</si>
  <si>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</si>
  <si>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</si>
  <si>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</si>
  <si>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</si>
  <si>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</si>
  <si>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</si>
  <si>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</si>
  <si>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</si>
  <si>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</si>
  <si>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</si>
  <si>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</si>
  <si>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</si>
  <si>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</si>
  <si>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</si>
  <si>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</si>
  <si>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</si>
  <si>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</si>
  <si>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</si>
  <si>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</si>
  <si>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</si>
  <si>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</si>
  <si>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</si>
  <si>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</si>
  <si>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</si>
  <si>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</si>
  <si>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</si>
  <si>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</si>
  <si>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</si>
  <si>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</si>
  <si>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</si>
  <si>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</si>
  <si>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</si>
  <si>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</si>
  <si>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</si>
  <si>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</si>
  <si>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</si>
  <si>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</si>
  <si>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</si>
  <si>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</si>
  <si>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</si>
  <si>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</si>
  <si>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</si>
  <si>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</si>
  <si>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</si>
  <si>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</si>
  <si>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</si>
  <si>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</si>
  <si>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</si>
  <si>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</si>
  <si>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</si>
  <si>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</si>
  <si>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</si>
  <si>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</si>
  <si>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</si>
  <si>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</si>
  <si>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</si>
  <si>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</si>
  <si>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</si>
  <si>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</si>
  <si>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</si>
  <si>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</si>
  <si>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</si>
  <si>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</si>
  <si>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</si>
  <si>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</si>
  <si>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</si>
  <si>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</si>
  <si>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</si>
  <si>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</si>
  <si>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</si>
  <si>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</si>
  <si>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</si>
  <si>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</si>
  <si>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</si>
  <si>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</si>
  <si>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</si>
  <si>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</si>
  <si>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</si>
  <si>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</si>
  <si>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</si>
  <si>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</si>
  <si>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</si>
  <si>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</si>
  <si>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</si>
  <si>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</si>
  <si>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</si>
  <si>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</si>
  <si>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</si>
  <si>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</si>
  <si>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</si>
  <si>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</si>
  <si>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</si>
  <si>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</si>
  <si>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</si>
  <si>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</si>
  <si>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</si>
  <si>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</si>
  <si>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</si>
  <si>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</si>
  <si>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</si>
  <si>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</si>
  <si>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</si>
  <si>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</si>
  <si>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</si>
  <si>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</si>
  <si>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</si>
  <si>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</si>
  <si>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</si>
  <si>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</si>
  <si>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</si>
  <si>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</si>
  <si>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</si>
  <si>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</si>
  <si>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</si>
  <si>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</si>
  <si>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</si>
  <si>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</si>
  <si>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</si>
  <si>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</si>
  <si>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</si>
  <si>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</si>
  <si>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</si>
  <si>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</si>
  <si>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</si>
  <si>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</si>
  <si>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</si>
  <si>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</si>
  <si>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</si>
  <si>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</si>
  <si>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</si>
  <si>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</si>
  <si>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</si>
  <si>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</si>
  <si>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</si>
  <si>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</si>
  <si>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</si>
  <si>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</si>
  <si>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</si>
  <si>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</si>
  <si>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</si>
  <si>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</si>
  <si>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</si>
  <si>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</si>
  <si>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</si>
  <si>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</si>
  <si>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</si>
  <si>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</si>
  <si>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</si>
  <si>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</si>
  <si>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</si>
  <si>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</si>
  <si>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</si>
  <si>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</si>
  <si>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</si>
  <si>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</si>
  <si>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</si>
  <si>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</si>
  <si>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</si>
  <si>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</si>
  <si>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</si>
  <si>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</si>
  <si>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</si>
  <si>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</si>
  <si>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</si>
  <si>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</si>
  <si>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</si>
  <si>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</si>
  <si>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</si>
  <si>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</si>
  <si>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</si>
  <si>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</si>
  <si>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</si>
  <si>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</si>
  <si>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</si>
  <si>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</si>
  <si>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</si>
  <si>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</si>
  <si>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</si>
  <si>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</si>
  <si>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</si>
  <si>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</si>
  <si>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</si>
  <si>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</si>
  <si>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</si>
  <si>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</si>
  <si>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</si>
  <si>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</si>
  <si>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</si>
  <si>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</si>
  <si>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</si>
  <si>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</si>
  <si>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</si>
  <si>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</si>
  <si>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</si>
  <si>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</si>
  <si>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</si>
  <si>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</si>
  <si>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</si>
  <si>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</si>
  <si>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</si>
  <si>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</si>
  <si>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</si>
  <si>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</si>
  <si>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</si>
  <si>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</si>
  <si>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</si>
  <si>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</si>
  <si>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</si>
  <si>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</si>
  <si>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</si>
  <si>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</si>
  <si>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</si>
  <si>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</si>
  <si>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</si>
  <si>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</si>
  <si>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</si>
  <si>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</si>
  <si>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</si>
  <si>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</si>
  <si>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</si>
  <si>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</si>
  <si>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</si>
  <si>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</si>
  <si>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</si>
  <si>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</si>
  <si>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</si>
  <si>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</si>
  <si>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</si>
  <si>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</si>
  <si>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</si>
  <si>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</si>
  <si>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</si>
  <si>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</si>
  <si>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</si>
  <si>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</si>
  <si>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</si>
  <si>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</si>
  <si>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</si>
  <si>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</si>
  <si>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</si>
  <si>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</si>
  <si>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</si>
  <si>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</si>
  <si>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</si>
  <si>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</si>
  <si>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</si>
  <si>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</si>
  <si>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</si>
  <si>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</si>
  <si>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</si>
  <si>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</si>
  <si>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</si>
  <si>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</si>
  <si>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</si>
  <si>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</si>
  <si>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</si>
  <si>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</si>
  <si>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</si>
  <si>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</si>
  <si>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</si>
  <si>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</si>
  <si>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</si>
  <si>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</si>
  <si>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</si>
  <si>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</si>
  <si>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</si>
  <si>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</si>
  <si>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</si>
  <si>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</si>
  <si>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</si>
  <si>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</si>
  <si>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</si>
  <si>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</si>
  <si>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</si>
  <si>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</si>
  <si>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</si>
  <si>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</si>
  <si>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</si>
  <si>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</si>
  <si>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</si>
  <si>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</si>
  <si>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</si>
  <si>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</si>
  <si>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</si>
  <si>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</si>
  <si>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</si>
  <si>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</si>
  <si>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</si>
  <si>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</si>
  <si>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</si>
  <si>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</si>
  <si>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</si>
  <si>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</si>
  <si>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</si>
  <si>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</si>
  <si>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</si>
  <si>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</si>
  <si>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</si>
  <si>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</si>
  <si>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</si>
  <si>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</si>
  <si>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</si>
  <si>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</si>
  <si>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</si>
  <si>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</si>
  <si>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</si>
  <si>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</si>
  <si>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</si>
  <si>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</si>
  <si>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</si>
  <si>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</si>
  <si>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</si>
  <si>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</si>
  <si>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</si>
  <si>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</si>
  <si>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</si>
  <si>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</si>
  <si>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</si>
  <si>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</si>
  <si>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</si>
  <si>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</si>
  <si>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</si>
  <si>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</si>
  <si>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</si>
  <si>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</si>
  <si>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</si>
  <si>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</si>
  <si>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</si>
  <si>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</si>
  <si>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</si>
  <si>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</si>
  <si>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</si>
  <si>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</si>
  <si>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</si>
  <si>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</si>
  <si>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</si>
  <si>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</si>
  <si>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</si>
  <si>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</si>
  <si>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</si>
  <si>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</si>
  <si>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</si>
  <si>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</si>
  <si>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</si>
  <si>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</si>
  <si>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</si>
  <si>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</si>
  <si>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</si>
  <si>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</si>
  <si>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</si>
  <si>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</si>
  <si>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</si>
  <si>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</si>
  <si>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</si>
  <si>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</si>
  <si>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</si>
  <si>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</si>
  <si>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</si>
  <si>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</si>
  <si>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</si>
  <si>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</si>
  <si>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</si>
  <si>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</si>
  <si>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</si>
  <si>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</si>
  <si>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</si>
  <si>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</si>
  <si>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</si>
  <si>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</si>
  <si>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</si>
  <si>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</si>
  <si>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</si>
  <si>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</si>
  <si>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</si>
  <si>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</si>
  <si>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</si>
  <si>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</si>
  <si>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</si>
  <si>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</si>
  <si>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</si>
  <si>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</si>
  <si>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</si>
  <si>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</si>
  <si>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</si>
  <si>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</si>
  <si>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</si>
  <si>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</si>
  <si>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</si>
  <si>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</si>
  <si>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</si>
  <si>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</si>
  <si>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</si>
  <si>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</si>
  <si>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</si>
  <si>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</si>
  <si>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</si>
  <si>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</si>
  <si>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</si>
  <si>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</si>
  <si>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</si>
  <si>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</si>
  <si>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</si>
  <si>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</si>
  <si>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</si>
  <si>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</si>
  <si>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</si>
  <si>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</si>
  <si>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</si>
  <si>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</si>
  <si>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</si>
  <si>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</si>
  <si>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</si>
  <si>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</si>
  <si>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</si>
  <si>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</si>
  <si>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</si>
  <si>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</si>
  <si>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</si>
  <si>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</si>
  <si>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</si>
  <si>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</si>
  <si>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</si>
  <si>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</si>
  <si>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</si>
  <si>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</si>
  <si>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</si>
  <si>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</si>
  <si>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</si>
  <si>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</si>
  <si>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</si>
  <si>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</si>
  <si>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</si>
  <si>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</si>
  <si>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</si>
  <si>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</si>
  <si>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</si>
  <si>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</si>
  <si>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</si>
  <si>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</si>
  <si>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</si>
  <si>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</si>
  <si>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</si>
  <si>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</si>
  <si>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</si>
  <si>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</si>
  <si>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</si>
  <si>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</si>
  <si>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</si>
  <si>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</si>
  <si>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</si>
  <si>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</si>
  <si>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</si>
  <si>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</si>
  <si>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</si>
  <si>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</si>
  <si>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</si>
  <si>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</si>
  <si>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</si>
  <si>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</si>
  <si>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</si>
  <si>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</si>
  <si>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</si>
  <si>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</si>
  <si>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</si>
  <si>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</si>
  <si>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</si>
  <si>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</si>
  <si>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</si>
  <si>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</si>
  <si>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</si>
  <si>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</si>
  <si>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</si>
  <si>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</si>
  <si>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</si>
  <si>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</si>
  <si>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</si>
  <si>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</si>
  <si>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</si>
  <si>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</si>
  <si>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</si>
  <si>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</si>
  <si>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</si>
  <si>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</si>
  <si>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</si>
  <si>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</si>
  <si>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</si>
  <si>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</si>
  <si>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</si>
  <si>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</si>
  <si>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</si>
  <si>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</si>
  <si>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</si>
  <si>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</si>
  <si>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</si>
  <si>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</si>
  <si>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</si>
  <si>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</si>
  <si>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</si>
  <si>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</si>
  <si>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</si>
  <si>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</si>
  <si>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</si>
  <si>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</si>
  <si>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</si>
  <si>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</si>
  <si>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</si>
  <si>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</si>
  <si>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</si>
  <si>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</si>
  <si>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</si>
  <si>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</si>
  <si>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</si>
  <si>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</si>
  <si>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</si>
  <si>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</si>
  <si>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</si>
  <si>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</si>
  <si>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</si>
  <si>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</si>
  <si>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</si>
  <si>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</si>
  <si>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</si>
  <si>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</si>
  <si>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</si>
  <si>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</si>
  <si>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</si>
  <si>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</si>
  <si>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</si>
  <si>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</si>
  <si>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</si>
  <si>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</si>
  <si>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</si>
  <si>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</si>
  <si>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</si>
  <si>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</si>
  <si>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</si>
  <si>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</si>
  <si>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</si>
  <si>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</si>
  <si>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</si>
  <si>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</si>
  <si>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</si>
  <si>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</si>
  <si>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</si>
  <si>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</si>
  <si>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</si>
  <si>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</si>
  <si>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</si>
  <si>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</si>
  <si>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</si>
  <si>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</si>
  <si>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</si>
  <si>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</si>
  <si>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</si>
  <si>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</si>
  <si>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</si>
  <si>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</si>
  <si>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</si>
  <si>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</si>
  <si>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</si>
  <si>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</si>
  <si>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</si>
  <si>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</si>
  <si>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</si>
  <si>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</si>
  <si>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</si>
  <si>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</si>
  <si>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</si>
  <si>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</si>
  <si>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</si>
  <si>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</si>
  <si>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</si>
  <si>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</si>
  <si>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</si>
  <si>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</si>
  <si>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</si>
  <si>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</si>
  <si>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</si>
  <si>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</si>
  <si>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</si>
  <si>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</si>
  <si>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</si>
  <si>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</si>
  <si>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</si>
  <si>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</si>
  <si>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</si>
  <si>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</si>
  <si>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</si>
  <si>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</si>
  <si>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</si>
  <si>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</si>
  <si>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</si>
  <si>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</si>
  <si>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</si>
  <si>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</si>
  <si>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</si>
  <si>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</si>
  <si>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</si>
  <si>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</si>
  <si>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</si>
  <si>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</si>
  <si>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</si>
  <si>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</si>
  <si>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</si>
  <si>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</si>
  <si>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</si>
  <si>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</si>
  <si>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</si>
  <si>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</si>
  <si>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</si>
  <si>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</si>
  <si>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</si>
  <si>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</si>
  <si>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</si>
  <si>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</si>
  <si>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</si>
  <si>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</si>
  <si>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</si>
  <si>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</si>
  <si>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</si>
  <si>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</si>
  <si>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</si>
  <si>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</si>
  <si>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</si>
  <si>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</si>
  <si>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</si>
  <si>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</si>
  <si>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</si>
  <si>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</si>
  <si>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</si>
  <si>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</si>
  <si>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</si>
  <si>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</si>
  <si>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</si>
  <si>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</si>
  <si>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</si>
  <si>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</si>
  <si>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</si>
  <si>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</si>
  <si>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</si>
  <si>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</si>
  <si>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</si>
  <si>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</si>
  <si>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</si>
  <si>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</si>
  <si>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</si>
  <si>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</si>
  <si>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</si>
  <si>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</si>
  <si>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</si>
  <si>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</si>
  <si>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</si>
  <si>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</si>
  <si>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</si>
  <si>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</si>
  <si>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</si>
  <si>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</si>
  <si>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</si>
  <si>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</si>
  <si>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</si>
  <si>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</si>
  <si>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</si>
  <si>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</si>
  <si>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</si>
  <si>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</si>
  <si>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</si>
  <si>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</si>
  <si>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</si>
  <si>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</si>
  <si>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</si>
  <si>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</si>
  <si>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</si>
  <si>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</si>
  <si>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</si>
  <si>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</si>
  <si>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</si>
  <si>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</si>
  <si>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</si>
  <si>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</si>
  <si>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</si>
  <si>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</si>
  <si>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</si>
  <si>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</si>
  <si>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</si>
  <si>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</si>
  <si>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</si>
  <si>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</si>
  <si>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</si>
  <si>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</si>
  <si>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</si>
  <si>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</si>
  <si>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</si>
  <si>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</si>
  <si>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</si>
  <si>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</si>
  <si>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</si>
  <si>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</si>
  <si>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</si>
  <si>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</si>
  <si>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</si>
  <si>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</si>
  <si>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</si>
  <si>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</si>
  <si>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</si>
  <si>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</si>
  <si>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</si>
  <si>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</si>
  <si>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</si>
  <si>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</si>
  <si>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</si>
  <si>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</si>
  <si>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</si>
  <si>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</si>
  <si>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</si>
  <si>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</si>
  <si>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</si>
  <si>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</si>
  <si>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</si>
  <si>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</si>
  <si>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</si>
  <si>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</si>
  <si>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</si>
  <si>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</si>
  <si>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</si>
  <si>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</si>
  <si>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</si>
  <si>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</si>
  <si>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</si>
  <si>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</si>
  <si>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</si>
  <si>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</si>
  <si>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</si>
  <si>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</si>
  <si>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</si>
  <si>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</si>
  <si>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</si>
  <si>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</si>
  <si>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</si>
  <si>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</si>
  <si>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</si>
  <si>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</si>
  <si>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</si>
  <si>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</si>
  <si>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</si>
  <si>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</si>
  <si>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</si>
  <si>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</si>
  <si>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</si>
  <si>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</si>
  <si>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</si>
  <si>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</si>
  <si>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</si>
  <si>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</si>
  <si>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</si>
  <si>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</si>
  <si>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</si>
  <si>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</si>
  <si>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</si>
  <si>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</si>
  <si>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</si>
  <si>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</si>
  <si>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</si>
  <si>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</si>
  <si>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</si>
  <si>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</si>
  <si>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</si>
  <si>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</si>
  <si>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</si>
  <si>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</si>
  <si>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</si>
  <si>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</si>
  <si>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</si>
  <si>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</si>
  <si>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</si>
  <si>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</si>
  <si>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</si>
  <si>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</si>
  <si>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</si>
  <si>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</si>
  <si>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</si>
  <si>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</si>
  <si>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</si>
  <si>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</si>
  <si>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</si>
  <si>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</si>
  <si>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</si>
  <si>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</si>
  <si>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</si>
  <si>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</si>
  <si>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</si>
  <si>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</si>
  <si>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</si>
  <si>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</si>
  <si>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</si>
  <si>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</si>
  <si>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</si>
  <si>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</si>
  <si>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</si>
  <si>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</si>
  <si>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</si>
  <si>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</si>
  <si>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</si>
  <si>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</si>
  <si>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</si>
  <si>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</si>
  <si>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</si>
  <si>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</si>
  <si>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</si>
  <si>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</si>
  <si>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</si>
  <si>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</si>
  <si>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</si>
  <si>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</si>
  <si>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</si>
  <si>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</si>
  <si>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</si>
  <si>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</si>
  <si>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</si>
  <si>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</si>
  <si>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</si>
  <si>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</si>
  <si>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</si>
  <si>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</si>
  <si>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</si>
  <si>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</si>
  <si>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</si>
  <si>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</si>
  <si>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</si>
  <si>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</si>
  <si>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</si>
  <si>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</si>
  <si>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</si>
  <si>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</si>
  <si>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</si>
  <si>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</si>
  <si>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</si>
  <si>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</si>
  <si>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</si>
  <si>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</si>
  <si>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</si>
  <si>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</si>
  <si>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</si>
  <si>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</si>
  <si>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</si>
  <si>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</si>
  <si>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</si>
  <si>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</si>
  <si>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</si>
  <si>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</si>
  <si>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</si>
  <si>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</si>
  <si>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</si>
  <si>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</si>
  <si>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</si>
  <si>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</si>
  <si>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</si>
  <si>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</si>
  <si>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</si>
  <si>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</si>
  <si>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</si>
  <si>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</si>
  <si>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</si>
  <si>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</si>
  <si>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</si>
  <si>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</si>
  <si>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</si>
  <si>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</si>
  <si>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</si>
  <si>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</si>
  <si>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</si>
  <si>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</si>
  <si>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</si>
  <si>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</si>
  <si>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</si>
  <si>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</si>
  <si>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</si>
  <si>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</si>
  <si>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</si>
  <si>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</si>
  <si>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</si>
  <si>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</si>
  <si>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</si>
  <si>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</si>
  <si>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</si>
  <si>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</si>
  <si>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</si>
  <si>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</si>
  <si>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</si>
  <si>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</si>
  <si>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</si>
  <si>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</si>
  <si>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</si>
  <si>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</si>
  <si>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</si>
  <si>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</si>
  <si>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</si>
  <si>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</si>
  <si>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</si>
  <si>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</si>
  <si>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</si>
  <si>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</si>
  <si>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</si>
  <si>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</si>
  <si>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</si>
  <si>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</si>
  <si>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</si>
  <si>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</si>
  <si>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</si>
  <si>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</si>
  <si>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</si>
  <si>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</si>
  <si>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</si>
  <si>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</si>
  <si>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</si>
  <si>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</si>
  <si>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</si>
  <si>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</si>
  <si>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</si>
  <si>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</si>
  <si>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</si>
  <si>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</si>
  <si>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</si>
  <si>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</si>
  <si>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</si>
  <si>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</si>
  <si>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</si>
  <si>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</si>
  <si>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</si>
  <si>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</si>
  <si>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</si>
  <si>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</si>
  <si>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</si>
  <si>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</si>
  <si>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</si>
  <si>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</si>
  <si>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</si>
  <si>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</si>
  <si>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</si>
  <si>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</si>
  <si>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</si>
  <si>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</si>
  <si>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</si>
  <si>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</si>
  <si>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</si>
  <si>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</si>
  <si>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</si>
  <si>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</si>
  <si>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</si>
  <si>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</si>
  <si>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</si>
  <si>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</si>
  <si>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</si>
  <si>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</si>
  <si>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</si>
  <si>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</si>
  <si>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</si>
  <si>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</si>
  <si>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</si>
  <si>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</si>
  <si>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</si>
  <si>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</si>
  <si>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</si>
  <si>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</si>
  <si>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</si>
  <si>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</si>
  <si>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</si>
  <si>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</si>
  <si>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</si>
  <si>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</si>
  <si>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</si>
  <si>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</si>
  <si>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</si>
  <si>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</si>
  <si>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</si>
  <si>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</si>
  <si>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</si>
  <si>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</si>
  <si>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</si>
  <si>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</si>
  <si>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</si>
  <si>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</si>
  <si>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</si>
  <si>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</si>
  <si>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</si>
  <si>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</si>
  <si>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</si>
  <si>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</si>
  <si>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</si>
  <si>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</si>
  <si>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</si>
  <si>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</si>
  <si>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</si>
  <si>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</si>
  <si>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</si>
  <si>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</si>
  <si>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</si>
  <si>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</si>
  <si>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</si>
  <si>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</si>
  <si>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</si>
  <si>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</si>
  <si>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</si>
  <si>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</si>
  <si>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</si>
  <si>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</si>
  <si>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</si>
  <si>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</si>
  <si>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</si>
  <si>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</si>
  <si>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</si>
  <si>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</si>
  <si>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</si>
  <si>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</si>
  <si>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</si>
  <si>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</si>
  <si>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</si>
  <si>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</si>
  <si>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</si>
  <si>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</si>
  <si>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</si>
  <si>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</si>
  <si>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</si>
  <si>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</si>
  <si>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</si>
  <si>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</si>
  <si>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</si>
  <si>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</si>
  <si>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</si>
  <si>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</si>
  <si>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</si>
  <si>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</si>
  <si>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</si>
  <si>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</si>
  <si>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</si>
  <si>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</si>
  <si>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</si>
  <si>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</si>
  <si>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</si>
  <si>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</si>
  <si>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</si>
  <si>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</si>
  <si>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</si>
  <si>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</si>
  <si>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</si>
  <si>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</si>
  <si>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</si>
  <si>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</si>
  <si>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</si>
  <si>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</si>
  <si>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</si>
  <si>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</si>
  <si>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</si>
  <si>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</si>
  <si>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</si>
  <si>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</si>
  <si>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</si>
  <si>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</si>
  <si>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</si>
  <si>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</si>
  <si>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</si>
  <si>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</si>
  <si>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</si>
  <si>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</si>
  <si>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</si>
  <si>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</si>
  <si>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</si>
  <si>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</si>
  <si>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</si>
  <si>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</si>
  <si>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</si>
  <si>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</si>
  <si>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</si>
  <si>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</si>
  <si>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</si>
  <si>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</si>
  <si>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</si>
  <si>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</si>
  <si>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</si>
  <si>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</si>
  <si>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</si>
  <si>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</si>
  <si>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</si>
  <si>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</si>
  <si>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</si>
  <si>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</si>
  <si>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</si>
  <si>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</si>
  <si>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</si>
  <si>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</si>
  <si>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</si>
  <si>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</si>
  <si>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</si>
  <si>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</si>
  <si>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</si>
  <si>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</si>
  <si>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</si>
  <si>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</si>
  <si>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</si>
  <si>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</si>
  <si>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</si>
  <si>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</si>
  <si>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</si>
  <si>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</si>
  <si>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</si>
  <si>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</si>
  <si>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</si>
  <si>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</si>
  <si>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</si>
  <si>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</si>
  <si>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</si>
  <si>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</si>
  <si>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</si>
  <si>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</si>
  <si>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</si>
  <si>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</si>
  <si>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</si>
  <si>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</si>
  <si>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</si>
  <si>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</si>
  <si>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</si>
  <si>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</si>
  <si>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</si>
  <si>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</si>
  <si>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</si>
  <si>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</si>
  <si>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</si>
  <si>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</si>
  <si>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</si>
  <si>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</si>
  <si>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</si>
  <si>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</si>
  <si>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</si>
  <si>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</si>
  <si>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</si>
  <si>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</si>
  <si>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</si>
  <si>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</si>
  <si>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</si>
  <si>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</si>
  <si>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</si>
  <si>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</si>
  <si>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</si>
  <si>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</si>
  <si>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</si>
  <si>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</si>
  <si>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</si>
  <si>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</si>
  <si>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</si>
  <si>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</si>
  <si>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</si>
  <si>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</si>
  <si>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</si>
  <si>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</si>
  <si>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</si>
  <si>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</si>
  <si>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</si>
  <si>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</si>
  <si>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</si>
  <si>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</si>
  <si>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</si>
  <si>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</si>
  <si>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</si>
  <si>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</si>
  <si>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</si>
  <si>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</si>
  <si>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</si>
  <si>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</si>
  <si>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</si>
  <si>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</si>
  <si>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</si>
  <si>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</si>
  <si>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</si>
  <si>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</si>
  <si>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</si>
  <si>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</si>
  <si>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</si>
  <si>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</si>
  <si>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</si>
  <si>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</si>
  <si>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</si>
  <si>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</si>
  <si>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</si>
  <si>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</si>
  <si>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</si>
  <si>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</si>
  <si>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</si>
  <si>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</si>
  <si>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</si>
  <si>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</si>
  <si>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</si>
  <si>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</si>
  <si>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</si>
  <si>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</si>
  <si>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</si>
  <si>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</si>
  <si>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</si>
  <si>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</si>
  <si>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</si>
  <si>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</si>
  <si>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</si>
  <si>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</si>
  <si>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</si>
  <si>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</si>
  <si>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</si>
  <si>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</si>
  <si>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</si>
  <si>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</si>
  <si>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</si>
  <si>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</si>
  <si>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</si>
  <si>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</si>
  <si>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</si>
  <si>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</si>
  <si>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</si>
  <si>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</si>
  <si>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</si>
  <si>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</si>
  <si>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</si>
  <si>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</si>
  <si>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</si>
  <si>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</si>
  <si>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</si>
  <si>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</si>
  <si>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</si>
  <si>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</si>
  <si>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</si>
  <si>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</si>
  <si>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</si>
  <si>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</si>
  <si>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</si>
  <si>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</si>
  <si>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</si>
  <si>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</si>
  <si>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</si>
  <si>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</si>
  <si>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</si>
  <si>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</si>
  <si>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</si>
  <si>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</si>
  <si>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</si>
  <si>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</si>
  <si>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</si>
  <si>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</si>
  <si>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</si>
  <si>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</si>
  <si>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</si>
  <si>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</si>
  <si>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</si>
  <si>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</si>
  <si>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</si>
  <si>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</si>
  <si>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</si>
  <si>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</si>
  <si>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</si>
  <si>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</si>
  <si>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</si>
  <si>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</si>
  <si>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</si>
  <si>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</si>
  <si>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</si>
  <si>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</si>
  <si>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</si>
  <si>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</si>
  <si>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</si>
  <si>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</si>
  <si>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</si>
  <si>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</si>
  <si>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</si>
  <si>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</si>
  <si>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</si>
  <si>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</si>
  <si>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</si>
  <si>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</si>
  <si>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</si>
  <si>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</si>
  <si>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</si>
  <si>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</si>
  <si>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</si>
  <si>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</si>
  <si>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</si>
  <si>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</si>
  <si>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</si>
  <si>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</si>
  <si>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</si>
  <si>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</si>
  <si>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</si>
  <si>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</si>
  <si>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</si>
  <si>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</si>
  <si>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</si>
  <si>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</si>
  <si>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</si>
  <si>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</si>
  <si>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</si>
  <si>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</si>
  <si>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</si>
  <si>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</si>
  <si>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</si>
  <si>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</si>
  <si>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</si>
  <si>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</si>
  <si>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</si>
  <si>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</si>
  <si>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</si>
  <si>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</si>
  <si>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</si>
  <si>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</si>
  <si>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</si>
  <si>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</si>
  <si>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</si>
  <si>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</si>
  <si>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</si>
  <si>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</si>
  <si>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</si>
  <si>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</si>
  <si>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</si>
  <si>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</si>
  <si>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</si>
  <si>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</si>
  <si>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</si>
  <si>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</si>
  <si>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</si>
  <si>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</si>
  <si>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</si>
  <si>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</si>
  <si>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</si>
  <si>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</si>
  <si>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</si>
  <si>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</si>
  <si>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</si>
  <si>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</si>
  <si>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</si>
  <si>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</si>
  <si>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</si>
  <si>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</si>
  <si>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</si>
  <si>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</si>
  <si>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</si>
  <si>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</si>
  <si>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</si>
  <si>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</si>
  <si>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</si>
  <si>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</si>
  <si>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</si>
  <si>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</si>
  <si>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</si>
  <si>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</si>
  <si>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</si>
  <si>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</si>
  <si>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</si>
  <si>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</si>
  <si>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</si>
  <si>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</si>
  <si>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</si>
  <si>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</si>
  <si>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</si>
  <si>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</si>
  <si>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</si>
  <si>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</si>
  <si>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</si>
  <si>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</si>
  <si>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</si>
  <si>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</si>
  <si>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</si>
  <si>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</si>
  <si>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</si>
  <si>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</si>
  <si>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</si>
  <si>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</si>
  <si>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</si>
  <si>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</si>
  <si>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</si>
  <si>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</si>
  <si>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</si>
  <si>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</si>
  <si>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</si>
  <si>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</si>
  <si>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</si>
  <si>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</si>
  <si>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</si>
  <si>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</si>
  <si>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</si>
  <si>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</si>
  <si>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</si>
  <si>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</si>
  <si>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</si>
  <si>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</si>
  <si>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</si>
  <si>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</si>
  <si>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</si>
  <si>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</si>
  <si>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</si>
  <si>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</si>
  <si>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</si>
  <si>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</si>
  <si>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</si>
  <si>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</si>
  <si>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</si>
  <si>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</si>
  <si>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</si>
  <si>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</si>
  <si>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</si>
  <si>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</si>
  <si>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</si>
  <si>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</si>
  <si>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</si>
  <si>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</si>
  <si>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</si>
  <si>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</si>
  <si>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</si>
  <si>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</si>
  <si>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</si>
  <si>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</si>
  <si>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</si>
  <si>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</si>
  <si>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</si>
  <si>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</si>
  <si>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</si>
  <si>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</si>
  <si>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</si>
  <si>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</si>
  <si>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</si>
  <si>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</si>
  <si>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</si>
  <si>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</si>
  <si>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</si>
  <si>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</si>
  <si>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</si>
  <si>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</si>
  <si>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</si>
  <si>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</si>
  <si>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</si>
  <si>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</si>
  <si>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</si>
  <si>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</si>
  <si>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</si>
  <si>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</si>
  <si>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</si>
  <si>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</si>
  <si>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</si>
  <si>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</si>
  <si>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</si>
  <si>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</si>
  <si>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</si>
  <si>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</si>
  <si>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</si>
  <si>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</si>
  <si>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</si>
  <si>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</si>
  <si>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</si>
  <si>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</si>
  <si>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</si>
  <si>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</si>
  <si>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</si>
  <si>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</si>
  <si>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</si>
  <si>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</si>
  <si>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</si>
  <si>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</si>
  <si>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</si>
  <si>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</si>
  <si>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</si>
  <si>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</si>
  <si>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</si>
  <si>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</si>
  <si>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</si>
  <si>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</si>
  <si>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</si>
  <si>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</si>
  <si>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</si>
  <si>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</si>
  <si>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</si>
  <si>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</si>
  <si>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</si>
  <si>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</si>
  <si>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</si>
  <si>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</si>
  <si>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</si>
  <si>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</si>
  <si>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</si>
  <si>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</si>
  <si>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</si>
  <si>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</si>
  <si>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</si>
  <si>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</si>
  <si>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</si>
  <si>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</si>
  <si>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</si>
  <si>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</si>
  <si>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</si>
  <si>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</si>
  <si>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</si>
  <si>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</si>
  <si>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</si>
  <si>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</si>
  <si>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</si>
  <si>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</si>
  <si>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</si>
  <si>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</si>
  <si>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</si>
  <si>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</si>
  <si>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</si>
  <si>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</si>
  <si>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</si>
  <si>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</si>
  <si>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</si>
  <si>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</si>
  <si>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</si>
  <si>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</si>
  <si>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</si>
  <si>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</si>
  <si>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</si>
  <si>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</si>
  <si>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</si>
  <si>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</si>
  <si>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</si>
  <si>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</si>
  <si>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</si>
  <si>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</si>
  <si>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</si>
  <si>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</si>
  <si>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</si>
  <si>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</si>
  <si>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</si>
  <si>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</si>
  <si>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</si>
  <si>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</si>
  <si>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</si>
  <si>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</si>
  <si>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</si>
  <si>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</si>
  <si>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</si>
  <si>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</si>
  <si>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</si>
  <si>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</si>
  <si>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</si>
  <si>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</si>
  <si>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</si>
  <si>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</si>
  <si>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</si>
  <si>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</si>
  <si>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</si>
  <si>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</si>
  <si>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</si>
  <si>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</si>
  <si>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</si>
  <si>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</si>
  <si>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</si>
  <si>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</si>
  <si>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</si>
  <si>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</si>
  <si>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</si>
  <si>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</si>
  <si>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</si>
  <si>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</si>
  <si>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</si>
  <si>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</si>
  <si>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</si>
  <si>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</si>
  <si>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</si>
  <si>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</si>
  <si>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</si>
  <si>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</si>
  <si>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</si>
  <si>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</si>
  <si>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</si>
  <si>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</si>
  <si>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</si>
  <si>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</si>
  <si>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</si>
  <si>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</si>
  <si>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</si>
  <si>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</si>
  <si>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</si>
  <si>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</si>
  <si>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</si>
  <si>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</si>
  <si>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</si>
  <si>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</si>
  <si>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</si>
  <si>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</si>
  <si>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</si>
  <si>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</si>
  <si>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</si>
  <si>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</si>
  <si>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</si>
  <si>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</si>
  <si>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</si>
  <si>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</si>
  <si>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</si>
  <si>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</si>
  <si>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</si>
  <si>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</si>
  <si>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</si>
  <si>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</si>
  <si>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</si>
  <si>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</si>
  <si>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</si>
  <si>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</si>
  <si>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</si>
  <si>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</si>
  <si>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</si>
  <si>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</si>
  <si>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</si>
  <si>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</si>
  <si>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</si>
  <si>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</si>
  <si>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</si>
  <si>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</si>
  <si>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</si>
  <si>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</si>
  <si>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</si>
  <si>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</si>
  <si>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</si>
  <si>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</si>
  <si>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</si>
  <si>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</si>
  <si>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</si>
  <si>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</si>
  <si>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</si>
  <si>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</si>
  <si>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</si>
  <si>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</si>
  <si>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</si>
  <si>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</si>
  <si>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</si>
  <si>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</si>
  <si>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</si>
  <si>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</si>
  <si>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</si>
  <si>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</si>
  <si>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</si>
  <si>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</si>
  <si>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</si>
  <si>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</si>
  <si>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</si>
  <si>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</si>
  <si>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</si>
  <si>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</si>
  <si>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</si>
  <si>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</si>
  <si>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</si>
  <si>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</si>
  <si>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</si>
  <si>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</si>
  <si>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</si>
  <si>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</si>
  <si>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</si>
  <si>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</si>
  <si>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</si>
  <si>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</si>
  <si>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</si>
  <si>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</si>
  <si>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</si>
  <si>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</si>
  <si>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</si>
  <si>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</si>
  <si>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</si>
  <si>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</si>
  <si>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</si>
  <si>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</si>
  <si>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</si>
  <si>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</si>
  <si>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</si>
  <si>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</si>
  <si>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</si>
  <si>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</si>
  <si>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</si>
  <si>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</si>
  <si>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</si>
  <si>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</si>
  <si>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</si>
  <si>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</si>
  <si>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</si>
  <si>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</si>
  <si>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</si>
  <si>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</si>
  <si>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</si>
  <si>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</si>
  <si>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</si>
  <si>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</si>
  <si>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</si>
  <si>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</si>
  <si>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</si>
  <si>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</si>
  <si>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</si>
  <si>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</si>
  <si>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</si>
  <si>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</si>
  <si>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</si>
  <si>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</si>
  <si>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</si>
  <si>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</si>
  <si>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</si>
  <si>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</si>
  <si>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</si>
  <si>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</si>
  <si>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</si>
  <si>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</si>
  <si>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</si>
  <si>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</si>
  <si>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</si>
  <si>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</si>
  <si>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</si>
  <si>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</si>
  <si>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</si>
  <si>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</si>
  <si>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</si>
  <si>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</si>
  <si>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</si>
  <si>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</si>
  <si>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</si>
  <si>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</si>
  <si>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</si>
  <si>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</si>
  <si>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</si>
  <si>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</si>
  <si>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</si>
  <si>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</si>
  <si>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</si>
  <si>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</si>
  <si>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</si>
  <si>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</si>
  <si>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</si>
  <si>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</si>
  <si>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</si>
  <si>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</si>
  <si>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</si>
  <si>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</si>
  <si>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</si>
  <si>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</si>
  <si>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</si>
  <si>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</si>
  <si>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</si>
  <si>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</si>
  <si>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</si>
  <si>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</si>
  <si>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</si>
  <si>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</si>
  <si>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</si>
  <si>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</si>
  <si>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</si>
  <si>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</si>
  <si>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</si>
  <si>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</si>
  <si>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</si>
  <si>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</si>
  <si>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</si>
  <si>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</si>
  <si>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</si>
  <si>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</si>
  <si>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</si>
  <si>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</si>
  <si>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</si>
  <si>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</si>
  <si>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</si>
  <si>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</si>
  <si>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</si>
  <si>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</si>
  <si>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</si>
  <si>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</si>
  <si>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</si>
  <si>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</si>
  <si>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</si>
  <si>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</si>
  <si>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</si>
  <si>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</si>
  <si>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</si>
  <si>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</si>
  <si>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</si>
  <si>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</si>
  <si>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</si>
  <si>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</si>
  <si>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</si>
  <si>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</si>
  <si>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</si>
  <si>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</si>
  <si>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</si>
  <si>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</si>
  <si>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</si>
  <si>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</si>
  <si>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</si>
  <si>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</si>
  <si>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</si>
  <si>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</si>
  <si>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</si>
  <si>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</si>
  <si>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</si>
  <si>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</si>
  <si>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</si>
  <si>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</si>
  <si>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</si>
  <si>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</si>
  <si>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</si>
  <si>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</si>
  <si>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</si>
  <si>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</si>
  <si>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</si>
  <si>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</si>
  <si>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</si>
  <si>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</si>
  <si>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</si>
  <si>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</si>
  <si>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</si>
  <si>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</si>
  <si>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</si>
  <si>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</si>
  <si>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</si>
  <si>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</si>
  <si>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</si>
  <si>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</si>
  <si>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</si>
  <si>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</si>
  <si>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</si>
  <si>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</si>
  <si>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</si>
  <si>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</si>
  <si>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</si>
  <si>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</si>
  <si>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</si>
  <si>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</si>
  <si>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</si>
  <si>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</si>
  <si>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</si>
  <si>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</si>
  <si>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</si>
  <si>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</si>
  <si>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</si>
  <si>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</si>
  <si>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</si>
  <si>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</si>
  <si>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</si>
  <si>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</si>
  <si>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</si>
  <si>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</si>
  <si>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</si>
  <si>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</si>
  <si>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</si>
  <si>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</si>
  <si>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</si>
  <si>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</si>
  <si>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</si>
  <si>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</si>
  <si>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</si>
  <si>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</si>
  <si>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</si>
  <si>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</si>
  <si>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</si>
  <si>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</si>
  <si>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</si>
  <si>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</si>
  <si>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</si>
  <si>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</si>
  <si>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</si>
  <si>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</si>
  <si>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</si>
  <si>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</si>
  <si>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</si>
  <si>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</si>
  <si>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</si>
  <si>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</si>
  <si>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</si>
  <si>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</si>
  <si>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</si>
  <si>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</si>
  <si>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</si>
  <si>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</si>
  <si>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</si>
  <si>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</si>
  <si>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</si>
  <si>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</si>
  <si>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</si>
  <si>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</si>
  <si>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</si>
  <si>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</si>
  <si>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</si>
  <si>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</si>
  <si>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</si>
  <si>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</si>
  <si>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</si>
  <si>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</si>
  <si>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</si>
  <si>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</si>
  <si>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</si>
  <si>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</si>
  <si>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</si>
  <si>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</si>
  <si>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</si>
  <si>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</si>
  <si>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</si>
  <si>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</si>
  <si>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</si>
  <si>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</si>
  <si>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</si>
  <si>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</si>
  <si>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</si>
  <si>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</si>
  <si>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</si>
  <si>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</si>
  <si>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</si>
  <si>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</si>
  <si>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</si>
  <si>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</si>
  <si>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</si>
  <si>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</si>
  <si>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</si>
  <si>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</si>
  <si>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</si>
  <si>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</si>
  <si>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</si>
  <si>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</si>
  <si>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</si>
  <si>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</si>
  <si>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</si>
  <si>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</si>
  <si>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</si>
  <si>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</si>
  <si>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</si>
  <si>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</si>
  <si>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</si>
  <si>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</si>
  <si>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</si>
  <si>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</si>
  <si>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</si>
  <si>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</si>
  <si>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</si>
  <si>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</si>
  <si>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</si>
  <si>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</si>
  <si>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</si>
  <si>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</si>
  <si>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</si>
  <si>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</si>
  <si>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</si>
  <si>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</si>
  <si>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</si>
  <si>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</si>
  <si>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</si>
  <si>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</si>
  <si>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</si>
  <si>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</si>
  <si>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</si>
  <si>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</si>
  <si>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</si>
  <si>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</si>
  <si>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</si>
  <si>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</si>
  <si>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</si>
  <si>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</si>
  <si>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</si>
  <si>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</si>
  <si>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</si>
  <si>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</si>
  <si>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</si>
  <si>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</si>
  <si>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</si>
  <si>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</si>
  <si>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</si>
  <si>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</si>
  <si>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</si>
  <si>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</si>
  <si>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</si>
  <si>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</si>
  <si>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</si>
  <si>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</si>
  <si>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</si>
  <si>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</si>
  <si>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</si>
  <si>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</si>
  <si>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</si>
  <si>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</si>
  <si>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</si>
  <si>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</si>
  <si>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</si>
  <si>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</si>
  <si>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</si>
  <si>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</si>
  <si>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</si>
  <si>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</si>
  <si>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</si>
  <si>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</si>
  <si>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</si>
  <si>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</si>
  <si>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</si>
  <si>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</si>
  <si>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</si>
  <si>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</si>
  <si>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</si>
  <si>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</si>
  <si>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</si>
  <si>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</si>
  <si>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</si>
  <si>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</si>
  <si>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</si>
  <si>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</si>
  <si>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</si>
  <si>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</si>
  <si>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</si>
  <si>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</si>
  <si>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</si>
  <si>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</si>
  <si>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</si>
  <si>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</si>
  <si>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</si>
  <si>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</si>
  <si>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</si>
  <si>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</si>
  <si>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</si>
  <si>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</si>
  <si>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</si>
  <si>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</si>
  <si>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</si>
  <si>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</si>
  <si>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</si>
  <si>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</si>
  <si>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</si>
  <si>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</si>
  <si>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</si>
  <si>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</si>
  <si>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</si>
  <si>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</si>
  <si>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</si>
  <si>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</si>
  <si>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</si>
  <si>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</si>
  <si>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</si>
  <si>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</si>
  <si>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</si>
  <si>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</si>
  <si>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</si>
  <si>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</si>
  <si>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</si>
  <si>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</si>
  <si>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</si>
  <si>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</si>
  <si>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</si>
  <si>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</si>
  <si>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</si>
  <si>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</si>
  <si>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</si>
  <si>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</si>
  <si>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</si>
  <si>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</si>
  <si>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</si>
  <si>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</si>
  <si>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</si>
  <si>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</si>
  <si>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</si>
  <si>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</si>
  <si>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</si>
  <si>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</si>
  <si>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</si>
  <si>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</si>
  <si>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</si>
  <si>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</si>
  <si>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</si>
  <si>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</si>
  <si>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</si>
  <si>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</si>
  <si>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</si>
  <si>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</si>
  <si>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</si>
  <si>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</si>
  <si>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</si>
  <si>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</si>
  <si>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</si>
  <si>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</si>
  <si>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</si>
  <si>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</si>
  <si>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</si>
  <si>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</si>
  <si>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</si>
  <si>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</si>
  <si>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</si>
  <si>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</si>
  <si>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</si>
  <si>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</si>
  <si>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</si>
  <si>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</si>
  <si>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</si>
  <si>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</si>
  <si>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</si>
  <si>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</si>
  <si>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</si>
  <si>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</si>
  <si>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</si>
  <si>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</si>
  <si>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</si>
  <si>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</si>
  <si>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</si>
  <si>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</si>
  <si>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</si>
  <si>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</si>
  <si>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</si>
  <si>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</si>
  <si>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</si>
  <si>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</si>
  <si>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</si>
  <si>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</si>
  <si>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</si>
  <si>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</si>
  <si>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</si>
  <si>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</si>
  <si>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</si>
  <si>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</si>
  <si>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</si>
  <si>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</si>
  <si>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</si>
  <si>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</si>
  <si>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</si>
  <si>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</si>
  <si>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</si>
  <si>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</si>
  <si>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</si>
  <si>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</si>
  <si>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</si>
  <si>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</si>
  <si>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</si>
  <si>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</si>
  <si>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</si>
  <si>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</si>
  <si>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</si>
  <si>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</si>
  <si>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</si>
  <si>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</si>
  <si>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</si>
  <si>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</si>
  <si>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</si>
  <si>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</si>
  <si>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</si>
  <si>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</si>
  <si>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</si>
  <si>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</si>
  <si>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</si>
  <si>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</si>
  <si>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</si>
  <si>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</si>
  <si>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</si>
  <si>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</si>
  <si>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</si>
  <si>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</si>
  <si>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</si>
  <si>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</si>
  <si>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</si>
  <si>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</si>
  <si>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</si>
  <si>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</si>
  <si>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</si>
  <si>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</si>
  <si>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</si>
  <si>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</si>
  <si>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</si>
  <si>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</si>
  <si>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</si>
  <si>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</si>
  <si>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</si>
  <si>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</si>
  <si>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</si>
  <si>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</si>
  <si>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</si>
  <si>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</si>
  <si>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</si>
  <si>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</si>
  <si>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</si>
  <si>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</si>
  <si>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</si>
  <si>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</si>
  <si>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</si>
  <si>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</si>
  <si>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</si>
  <si>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</si>
  <si>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</si>
  <si>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</si>
  <si>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</si>
  <si>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</si>
  <si>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</si>
  <si>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</si>
  <si>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</si>
  <si>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</si>
  <si>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</si>
  <si>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</si>
  <si>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</si>
  <si>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</si>
  <si>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</si>
  <si>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</si>
  <si>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</si>
  <si>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</si>
  <si>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</si>
  <si>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</si>
  <si>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</si>
  <si>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</si>
  <si>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</si>
  <si>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</si>
  <si>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</si>
  <si>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</si>
  <si>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</si>
  <si>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</si>
  <si>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</si>
  <si>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</si>
  <si>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</si>
  <si>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</si>
  <si>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</si>
  <si>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</si>
  <si>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</si>
  <si>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</si>
  <si>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</si>
  <si>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</si>
  <si>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</si>
  <si>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</si>
  <si>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</si>
  <si>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</si>
  <si>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</si>
  <si>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</si>
  <si>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</si>
  <si>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</si>
  <si>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</si>
  <si>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</si>
  <si>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</si>
  <si>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</si>
  <si>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</si>
  <si>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</si>
  <si>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</si>
  <si>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</si>
  <si>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</si>
  <si>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</si>
  <si>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</si>
  <si>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</si>
  <si>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</si>
  <si>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</si>
  <si>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</si>
  <si>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</si>
  <si>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</si>
  <si>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</si>
  <si>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</si>
  <si>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</si>
  <si>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</si>
  <si>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</si>
  <si>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</si>
  <si>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</si>
  <si>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</si>
  <si>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</si>
  <si>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</si>
  <si>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</si>
  <si>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</si>
  <si>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</si>
  <si>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</si>
  <si>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</si>
  <si>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</si>
  <si>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</si>
  <si>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</si>
  <si>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</si>
  <si>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</si>
  <si>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</si>
  <si>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</si>
  <si>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</si>
  <si>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</si>
  <si>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</si>
  <si>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</si>
  <si>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</si>
  <si>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</si>
  <si>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</si>
  <si>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</si>
  <si>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</si>
  <si>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</si>
  <si>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</si>
  <si>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</si>
  <si>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</si>
  <si>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</si>
  <si>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</si>
  <si>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</si>
  <si>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</si>
  <si>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</si>
  <si>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</si>
  <si>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</si>
  <si>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</si>
  <si>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</si>
  <si>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</si>
  <si>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</si>
  <si>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</si>
  <si>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</si>
  <si>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</si>
  <si>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</si>
  <si>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</si>
  <si>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</si>
  <si>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</si>
  <si>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</si>
  <si>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</si>
  <si>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</si>
  <si>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</si>
  <si>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</si>
  <si>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</si>
  <si>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</si>
  <si>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</si>
  <si>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</si>
  <si>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</si>
  <si>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</si>
  <si>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</si>
  <si>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</si>
  <si>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</si>
  <si>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</si>
  <si>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</si>
  <si>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</si>
  <si>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</si>
  <si>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</si>
  <si>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</si>
  <si>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</si>
  <si>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</si>
  <si>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</si>
  <si>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</si>
  <si>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</si>
  <si>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</si>
  <si>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</si>
  <si>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</si>
  <si>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</si>
  <si>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</si>
  <si>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</si>
  <si>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</si>
  <si>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</si>
  <si>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</si>
  <si>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</si>
  <si>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</si>
  <si>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</si>
  <si>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</si>
  <si>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</si>
  <si>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</si>
  <si>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</si>
  <si>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</si>
  <si>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</si>
  <si>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</si>
  <si>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</si>
  <si>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</si>
  <si>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</si>
  <si>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</si>
  <si>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</si>
  <si>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</si>
  <si>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</si>
  <si>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</si>
  <si>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</si>
  <si>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</si>
  <si>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</si>
  <si>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</si>
  <si>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</si>
  <si>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</si>
  <si>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</si>
  <si>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</si>
  <si>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</si>
  <si>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</si>
  <si>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</si>
  <si>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</si>
  <si>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</si>
  <si>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</si>
  <si>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</si>
  <si>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</si>
  <si>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</si>
  <si>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</si>
  <si>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</si>
  <si>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</si>
  <si>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</si>
  <si>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</si>
  <si>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</si>
  <si>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</si>
  <si>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</si>
  <si>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</si>
  <si>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</si>
  <si>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</si>
  <si>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</si>
  <si>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</si>
  <si>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</si>
  <si>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</si>
  <si>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</si>
  <si>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</si>
  <si>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</si>
  <si>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</si>
  <si>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</si>
  <si>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</si>
  <si>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</si>
  <si>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</si>
  <si>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</si>
  <si>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</si>
  <si>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</si>
  <si>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</si>
  <si>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</si>
  <si>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</si>
  <si>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</si>
  <si>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</si>
  <si>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</si>
  <si>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</si>
  <si>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</si>
  <si>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</si>
  <si>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</si>
  <si>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</si>
  <si>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</si>
  <si>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</si>
  <si>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</si>
  <si>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</si>
  <si>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</si>
  <si>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</si>
  <si>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</si>
  <si>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</si>
  <si>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</si>
  <si>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</si>
  <si>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</si>
  <si>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</si>
  <si>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</si>
  <si>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</si>
  <si>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</si>
  <si>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</si>
  <si>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</si>
  <si>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</si>
  <si>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</si>
  <si>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</si>
  <si>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</si>
  <si>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</si>
  <si>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</si>
  <si>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</si>
  <si>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</si>
  <si>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</si>
  <si>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</si>
  <si>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</si>
  <si>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</si>
  <si>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</si>
  <si>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</si>
  <si>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</si>
  <si>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</si>
  <si>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</si>
  <si>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</si>
  <si>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</si>
  <si>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</si>
  <si>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</si>
  <si>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</si>
  <si>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</si>
  <si>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</si>
  <si>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</si>
  <si>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</si>
  <si>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</si>
  <si>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</si>
  <si>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</si>
  <si>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</si>
  <si>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</si>
  <si>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</si>
  <si>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</si>
  <si>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</si>
  <si>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</si>
  <si>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</si>
  <si>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</si>
  <si>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</si>
  <si>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</si>
  <si>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</si>
  <si>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</si>
  <si>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</si>
  <si>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</si>
  <si>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</si>
  <si>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</si>
  <si>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</si>
  <si>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</si>
  <si>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</si>
  <si>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</si>
  <si>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</si>
  <si>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</si>
  <si>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</si>
  <si>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</si>
  <si>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</si>
  <si>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</si>
  <si>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</si>
  <si>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</si>
  <si>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</si>
  <si>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</si>
  <si>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</si>
  <si>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</si>
  <si>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</si>
  <si>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</si>
  <si>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</si>
  <si>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</si>
  <si>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</si>
  <si>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</si>
  <si>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</si>
  <si>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</si>
  <si>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</si>
  <si>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</si>
  <si>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</si>
  <si>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</si>
  <si>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</si>
  <si>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</si>
  <si>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</si>
  <si>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</si>
  <si>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</si>
  <si>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</si>
  <si>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</si>
  <si>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</si>
  <si>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</si>
  <si>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</si>
  <si>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</si>
  <si>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</si>
  <si>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</si>
  <si>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</si>
  <si>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</si>
  <si>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</si>
  <si>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</si>
  <si>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</si>
  <si>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</si>
  <si>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</si>
  <si>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</si>
  <si>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</si>
  <si>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</si>
  <si>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</si>
  <si>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</si>
  <si>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</si>
  <si>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</si>
  <si>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</si>
  <si>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</si>
  <si>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</si>
  <si>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</si>
  <si>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</si>
  <si>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</si>
  <si>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</si>
  <si>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</si>
  <si>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</si>
  <si>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</si>
  <si>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</si>
  <si>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</si>
  <si>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</si>
  <si>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</si>
  <si>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</si>
  <si>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</si>
  <si>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</si>
  <si>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</si>
  <si>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</si>
  <si>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</si>
  <si>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</si>
  <si>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</si>
  <si>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</si>
  <si>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</si>
  <si>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</si>
  <si>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</si>
  <si>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</si>
  <si>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</si>
  <si>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</si>
  <si>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</si>
  <si>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</si>
  <si>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</si>
  <si>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</si>
  <si>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</si>
  <si>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</si>
  <si>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</si>
  <si>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</si>
  <si>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</si>
  <si>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</si>
  <si>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</si>
  <si>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</si>
  <si>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</si>
  <si>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</si>
  <si>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</si>
  <si>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</si>
  <si>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</si>
  <si>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</si>
  <si>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</si>
  <si>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</si>
  <si>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</si>
  <si>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</si>
  <si>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</si>
  <si>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</si>
  <si>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</si>
  <si>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</si>
  <si>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</si>
  <si>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</si>
  <si>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</si>
  <si>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</si>
  <si>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</si>
  <si>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</si>
  <si>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</si>
  <si>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</si>
  <si>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</si>
  <si>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</si>
  <si>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</si>
  <si>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</si>
  <si>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</si>
  <si>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</si>
  <si>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</si>
  <si>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</si>
  <si>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</si>
  <si>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</si>
  <si>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</si>
  <si>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</si>
  <si>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</si>
  <si>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</si>
  <si>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</si>
  <si>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</si>
  <si>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</si>
  <si>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</si>
  <si>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</si>
  <si>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</si>
  <si>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</si>
  <si>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</si>
  <si>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</si>
  <si>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</si>
  <si>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</si>
  <si>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</si>
  <si>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</si>
  <si>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</si>
  <si>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</si>
  <si>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</si>
  <si>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</si>
  <si>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</si>
  <si>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</si>
  <si>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</si>
  <si>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</si>
  <si>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</si>
  <si>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</si>
  <si>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</si>
  <si>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</si>
  <si>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</si>
  <si>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</si>
  <si>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</si>
  <si>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</si>
  <si>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</si>
  <si>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</si>
  <si>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</si>
  <si>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</si>
  <si>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</si>
  <si>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</si>
  <si>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</si>
  <si>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</si>
  <si>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</si>
  <si>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</si>
  <si>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</si>
  <si>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</si>
  <si>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</si>
  <si>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</si>
  <si>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</si>
  <si>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</si>
  <si>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</si>
  <si>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</si>
  <si>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</si>
  <si>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</si>
  <si>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</si>
  <si>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</si>
  <si>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</si>
  <si>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</si>
  <si>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</si>
  <si>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</si>
  <si>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</si>
  <si>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</si>
  <si>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</si>
  <si>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</si>
  <si>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</si>
  <si>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</si>
  <si>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</si>
  <si>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</si>
  <si>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</si>
  <si>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</si>
  <si>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</si>
  <si>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</si>
  <si>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</si>
  <si>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</si>
  <si>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</si>
  <si>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</si>
  <si>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</si>
  <si>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</si>
  <si>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</si>
  <si>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</si>
  <si>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</si>
  <si>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</si>
  <si>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</si>
  <si>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</si>
  <si>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</si>
  <si>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</si>
  <si>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</si>
  <si>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</si>
  <si>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</si>
  <si>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</si>
  <si>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</si>
  <si>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</si>
  <si>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</si>
  <si>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</si>
  <si>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</si>
  <si>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</si>
  <si>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</si>
  <si>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</si>
  <si>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</si>
  <si>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</si>
  <si>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</si>
  <si>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</si>
  <si>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</si>
  <si>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</si>
  <si>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</si>
  <si>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</si>
  <si>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</si>
  <si>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</si>
  <si>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</si>
  <si>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</si>
  <si>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</si>
  <si>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</si>
  <si>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</si>
  <si>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</si>
  <si>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</si>
  <si>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</si>
  <si>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</si>
  <si>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</si>
  <si>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</si>
  <si>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</si>
  <si>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</si>
  <si>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</si>
  <si>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</si>
  <si>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</si>
  <si>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</si>
  <si>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</si>
  <si>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</si>
  <si>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</si>
  <si>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</si>
  <si>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</si>
  <si>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</si>
  <si>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</si>
  <si>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</si>
  <si>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</si>
  <si>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</si>
  <si>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</si>
  <si>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</si>
  <si>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</si>
  <si>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</si>
  <si>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</si>
  <si>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</si>
  <si>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</si>
  <si>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</si>
  <si>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</si>
  <si>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</si>
  <si>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</si>
  <si>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</si>
  <si>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</si>
  <si>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</si>
  <si>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</si>
  <si>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</si>
  <si>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</si>
  <si>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</si>
  <si>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</si>
  <si>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</si>
  <si>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</si>
  <si>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</si>
  <si>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</si>
  <si>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</si>
  <si>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</si>
  <si>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</si>
  <si>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</si>
  <si>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</si>
  <si>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</si>
  <si>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</si>
  <si>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</si>
  <si>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</si>
  <si>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</si>
  <si>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</si>
  <si>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</si>
  <si>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</si>
  <si>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</si>
  <si>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</si>
  <si>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</si>
  <si>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</si>
  <si>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</si>
  <si>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</si>
  <si>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</si>
  <si>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</si>
  <si>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</si>
  <si>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</si>
  <si>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</si>
  <si>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</si>
  <si>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</si>
  <si>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</si>
  <si>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</si>
  <si>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</si>
  <si>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</si>
  <si>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</si>
  <si>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</si>
  <si>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</si>
  <si>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</si>
  <si>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</si>
  <si>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</si>
  <si>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</si>
  <si>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</si>
  <si>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</si>
  <si>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</si>
  <si>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</si>
  <si>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</si>
  <si>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</si>
  <si>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</si>
  <si>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</si>
  <si>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</si>
  <si>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</si>
  <si>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</si>
  <si>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</si>
  <si>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</si>
  <si>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</si>
  <si>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</si>
  <si>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</si>
  <si>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</si>
  <si>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</si>
  <si>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</si>
  <si>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</si>
  <si>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</si>
  <si>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</si>
  <si>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</si>
  <si>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</si>
  <si>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</si>
  <si>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</si>
  <si>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</si>
  <si>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</si>
  <si>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</si>
  <si>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</si>
  <si>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</si>
  <si>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</si>
  <si>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</si>
  <si>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</si>
  <si>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</si>
  <si>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</si>
  <si>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</si>
  <si>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</si>
  <si>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</si>
  <si>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</si>
  <si>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</si>
  <si>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</si>
  <si>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</si>
  <si>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</si>
  <si>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</si>
  <si>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</si>
  <si>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</si>
  <si>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</si>
  <si>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</si>
  <si>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</si>
  <si>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</si>
  <si>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</si>
  <si>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</si>
  <si>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</si>
  <si>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</si>
  <si>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</si>
  <si>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</si>
  <si>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</si>
  <si>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</si>
  <si>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</si>
  <si>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</si>
  <si>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</si>
  <si>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</si>
  <si>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</si>
  <si>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</si>
  <si>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</si>
  <si>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</si>
  <si>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</si>
  <si>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</si>
  <si>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</si>
  <si>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</si>
  <si>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</si>
  <si>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</si>
  <si>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</si>
  <si>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</si>
  <si>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</si>
  <si>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</si>
  <si>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</si>
  <si>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</si>
  <si>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</si>
  <si>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</si>
  <si>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</si>
  <si>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</si>
  <si>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</si>
  <si>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</si>
  <si>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</si>
  <si>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</si>
  <si>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</si>
  <si>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</si>
  <si>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</si>
  <si>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</si>
  <si>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</si>
  <si>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</si>
  <si>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</si>
  <si>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</si>
  <si>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</si>
  <si>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</si>
  <si>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</si>
  <si>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</si>
  <si>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</si>
  <si>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</si>
  <si>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</si>
  <si>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</si>
  <si>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</si>
  <si>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</si>
  <si>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</si>
  <si>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</si>
  <si>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</si>
  <si>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</si>
  <si>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</si>
  <si>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</si>
  <si>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</si>
  <si>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</si>
  <si>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</si>
  <si>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</si>
  <si>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</si>
  <si>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</si>
  <si>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</si>
  <si>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</si>
  <si>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</si>
  <si>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</si>
  <si>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</si>
  <si>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</si>
  <si>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</si>
  <si>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</si>
  <si>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</si>
  <si>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</si>
  <si>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</si>
  <si>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</si>
  <si>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</si>
  <si>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</si>
  <si>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</si>
  <si>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</si>
  <si>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</si>
  <si>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</si>
  <si>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</si>
  <si>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</si>
  <si>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</si>
  <si>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</si>
  <si>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</si>
  <si>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</si>
  <si>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</si>
  <si>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</si>
  <si>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</si>
  <si>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</si>
  <si>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</si>
  <si>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</si>
  <si>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</si>
  <si>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</si>
  <si>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</si>
  <si>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</si>
  <si>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</si>
  <si>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</si>
  <si>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</si>
  <si>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</si>
  <si>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</si>
  <si>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</si>
  <si>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</si>
  <si>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</si>
  <si>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</si>
  <si>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</si>
  <si>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</si>
  <si>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</si>
  <si>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</si>
  <si>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</si>
  <si>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</si>
  <si>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</si>
  <si>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</si>
  <si>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</si>
  <si>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</si>
  <si>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</si>
  <si>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</si>
  <si>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</si>
  <si>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</si>
  <si>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</si>
  <si>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</si>
  <si>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</si>
  <si>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</si>
  <si>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</si>
  <si>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</si>
  <si>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</si>
  <si>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</si>
  <si>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</si>
  <si>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</si>
  <si>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</si>
  <si>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</si>
  <si>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</si>
  <si>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</si>
  <si>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</si>
  <si>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</si>
  <si>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</si>
  <si>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</si>
  <si>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</si>
  <si>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</si>
  <si>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</si>
  <si>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</si>
  <si>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</si>
  <si>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</si>
  <si>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</si>
  <si>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</si>
  <si>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</si>
  <si>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</si>
  <si>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</si>
  <si>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</si>
  <si>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</si>
  <si>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</si>
  <si>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</si>
  <si>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</si>
  <si>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</si>
  <si>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</si>
  <si>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</si>
  <si>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</si>
  <si>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</si>
  <si>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</si>
  <si>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</si>
  <si>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</si>
  <si>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</si>
  <si>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</si>
  <si>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</si>
  <si>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</si>
  <si>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</si>
  <si>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</si>
  <si>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</si>
  <si>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</si>
  <si>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</si>
  <si>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</si>
  <si>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</si>
  <si>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</si>
  <si>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</si>
  <si>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</si>
  <si>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</si>
  <si>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</si>
  <si>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</si>
  <si>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</si>
  <si>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</si>
  <si>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</si>
  <si>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</si>
  <si>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</si>
  <si>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</si>
  <si>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</si>
  <si>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</si>
  <si>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</si>
  <si>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</si>
  <si>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</si>
  <si>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</si>
  <si>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</si>
  <si>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</si>
  <si>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</si>
  <si>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</si>
  <si>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</si>
  <si>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</si>
  <si>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</si>
  <si>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</si>
  <si>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</si>
  <si>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</si>
  <si>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</si>
  <si>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</si>
  <si>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</si>
  <si>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</si>
  <si>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</si>
  <si>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</si>
  <si>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</si>
  <si>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</si>
  <si>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</si>
  <si>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</si>
  <si>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</si>
  <si>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</si>
  <si>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</si>
  <si>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</si>
  <si>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</si>
  <si>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</si>
  <si>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</si>
  <si>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</si>
  <si>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</si>
  <si>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</si>
  <si>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</si>
  <si>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</si>
  <si>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</si>
  <si>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</si>
  <si>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</si>
  <si>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</si>
  <si>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</si>
  <si>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</si>
  <si>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</si>
  <si>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</si>
  <si>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</si>
  <si>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</si>
  <si>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</si>
  <si>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</si>
  <si>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</si>
  <si>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</si>
  <si>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</si>
  <si>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</si>
  <si>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</si>
  <si>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</si>
  <si>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</si>
  <si>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</si>
  <si>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</si>
  <si>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</si>
  <si>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</si>
  <si>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</si>
  <si>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</si>
  <si>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</si>
  <si>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</si>
  <si>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</si>
  <si>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</si>
  <si>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</si>
  <si>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</si>
  <si>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</si>
  <si>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</si>
  <si>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</si>
  <si>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</si>
  <si>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</si>
  <si>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</si>
  <si>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</si>
  <si>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</si>
  <si>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</si>
  <si>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</si>
  <si>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</si>
  <si>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</si>
  <si>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</si>
  <si>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</si>
  <si>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</si>
  <si>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</si>
  <si>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</si>
  <si>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</si>
  <si>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</si>
  <si>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</si>
  <si>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</si>
  <si>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</si>
  <si>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</si>
  <si>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</si>
  <si>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</si>
  <si>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</si>
  <si>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</si>
  <si>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</si>
  <si>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</si>
  <si>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</si>
  <si>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</si>
  <si>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</si>
  <si>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</si>
  <si>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</si>
  <si>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</si>
  <si>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</si>
  <si>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</si>
  <si>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</si>
  <si>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</si>
  <si>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</si>
  <si>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</si>
  <si>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</si>
  <si>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</si>
  <si>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</si>
  <si>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</si>
  <si>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</si>
  <si>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</si>
  <si>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</si>
  <si>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</si>
  <si>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</si>
  <si>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</si>
  <si>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</si>
  <si>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</si>
  <si>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</si>
  <si>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</si>
  <si>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</si>
  <si>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</si>
  <si>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</si>
  <si>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</si>
  <si>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</si>
  <si>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</si>
  <si>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</si>
  <si>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</si>
  <si>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</si>
  <si>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</si>
  <si>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</si>
  <si>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</si>
  <si>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</si>
  <si>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</si>
  <si>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</si>
  <si>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</si>
  <si>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</si>
  <si>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</si>
  <si>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</si>
  <si>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</si>
  <si>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</si>
  <si>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</si>
  <si>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</si>
  <si>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</si>
  <si>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</si>
  <si>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</si>
  <si>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</si>
  <si>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</si>
  <si>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</si>
  <si>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</si>
  <si>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</si>
  <si>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</si>
  <si>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</si>
  <si>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</si>
  <si>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</si>
  <si>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</si>
  <si>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</si>
  <si>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</si>
  <si>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</si>
  <si>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</si>
  <si>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</si>
  <si>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</si>
  <si>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</si>
  <si>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</si>
  <si>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</si>
  <si>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</si>
  <si>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</si>
  <si>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</si>
  <si>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</si>
  <si>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</si>
  <si>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</si>
  <si>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</si>
  <si>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</si>
  <si>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</si>
  <si>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</si>
  <si>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</si>
  <si>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</si>
  <si>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</si>
  <si>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</si>
  <si>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</si>
  <si>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</si>
  <si>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</si>
  <si>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</si>
  <si>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</si>
  <si>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</si>
  <si>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</si>
  <si>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</si>
  <si>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</si>
  <si>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</si>
  <si>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</si>
  <si>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</si>
  <si>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</si>
  <si>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</si>
  <si>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</si>
  <si>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</si>
  <si>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</si>
  <si>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</si>
  <si>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</si>
  <si>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</si>
  <si>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</si>
  <si>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</si>
  <si>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</si>
  <si>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</si>
  <si>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</si>
  <si>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</si>
  <si>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</si>
  <si>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</si>
  <si>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</si>
  <si>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</si>
  <si>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</si>
  <si>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</si>
  <si>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</si>
  <si>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</si>
  <si>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</si>
  <si>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</si>
  <si>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</si>
  <si>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</si>
  <si>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</si>
  <si>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</si>
  <si>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</si>
  <si>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</si>
  <si>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</si>
  <si>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</si>
  <si>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</si>
  <si>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</si>
  <si>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</si>
  <si>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</si>
  <si>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</si>
  <si>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</si>
  <si>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</si>
  <si>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</si>
  <si>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</si>
  <si>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</si>
  <si>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</si>
  <si>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</si>
  <si>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</si>
  <si>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</si>
  <si>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</si>
  <si>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</si>
  <si>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</si>
  <si>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</si>
  <si>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</si>
  <si>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</si>
  <si>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</si>
  <si>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</si>
  <si>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</si>
  <si>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</si>
  <si>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</si>
  <si>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</si>
  <si>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</si>
  <si>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</si>
  <si>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</si>
  <si>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</si>
  <si>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</si>
  <si>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</si>
  <si>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</si>
  <si>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</si>
  <si>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</si>
  <si>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</si>
  <si>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</si>
  <si>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</si>
  <si>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</si>
  <si>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</si>
  <si>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</si>
  <si>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</si>
  <si>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</si>
  <si>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</si>
  <si>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</si>
  <si>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</si>
  <si>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</si>
  <si>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</si>
  <si>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</si>
  <si>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</si>
  <si>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</si>
  <si>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</si>
  <si>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</si>
  <si>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</si>
  <si>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</si>
  <si>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</si>
  <si>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</si>
  <si>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</si>
  <si>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</si>
  <si>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</si>
  <si>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</si>
  <si>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</si>
  <si>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</si>
  <si>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</si>
  <si>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</si>
  <si>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</si>
  <si>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</si>
  <si>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</si>
  <si>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</si>
  <si>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</si>
  <si>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</si>
  <si>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</si>
  <si>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</si>
  <si>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</si>
  <si>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</si>
  <si>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</si>
  <si>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</si>
  <si>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</si>
  <si>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</si>
  <si>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</si>
  <si>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</si>
  <si>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</si>
  <si>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</si>
  <si>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</si>
  <si>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</si>
  <si>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</si>
  <si>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</si>
  <si>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</si>
  <si>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</si>
  <si>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</si>
  <si>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</si>
  <si>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</si>
  <si>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</si>
  <si>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</si>
  <si>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</si>
  <si>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</si>
  <si>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</si>
  <si>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</si>
  <si>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</si>
  <si>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</si>
  <si>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</si>
  <si>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</si>
  <si>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</si>
  <si>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</si>
  <si>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</si>
  <si>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</si>
  <si>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</si>
  <si>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</si>
  <si>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</si>
  <si>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</si>
  <si>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</si>
  <si>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</si>
  <si>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</si>
  <si>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</si>
  <si>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</si>
  <si>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</si>
  <si>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</si>
  <si>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</si>
  <si>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</si>
  <si>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</si>
  <si>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</si>
  <si>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</si>
  <si>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</si>
  <si>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</si>
  <si>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</si>
  <si>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</si>
  <si>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</si>
  <si>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</si>
  <si>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</si>
  <si>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</si>
  <si>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</si>
  <si>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</si>
  <si>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</si>
  <si>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</si>
  <si>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</si>
  <si>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</si>
  <si>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</si>
  <si>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</si>
  <si>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</si>
  <si>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</si>
  <si>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</si>
  <si>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</si>
  <si>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</si>
  <si>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</si>
  <si>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</si>
  <si>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</si>
  <si>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</si>
  <si>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</si>
  <si>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</si>
  <si>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</si>
  <si>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</si>
  <si>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</si>
  <si>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</si>
  <si>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</si>
  <si>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</si>
  <si>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</si>
  <si>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</si>
  <si>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</si>
  <si>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</si>
  <si>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</si>
  <si>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</si>
  <si>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</si>
  <si>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</si>
  <si>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</si>
  <si>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</si>
  <si>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</si>
  <si>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</si>
  <si>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</si>
  <si>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</si>
  <si>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</si>
  <si>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</si>
  <si>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</si>
  <si>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</si>
  <si>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</si>
  <si>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</si>
  <si>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</si>
  <si>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</si>
  <si>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</si>
  <si>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</si>
  <si>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</si>
  <si>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</si>
  <si>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</si>
  <si>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</si>
  <si>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</si>
  <si>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</si>
  <si>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</si>
  <si>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</si>
  <si>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</si>
  <si>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</si>
  <si>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</si>
  <si>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</si>
  <si>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</si>
  <si>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</si>
  <si>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</si>
  <si>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</si>
  <si>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</si>
  <si>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</si>
  <si>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</si>
  <si>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</si>
  <si>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</si>
  <si>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</si>
  <si>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</si>
  <si>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</si>
  <si>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</si>
  <si>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</si>
  <si>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</si>
  <si>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</si>
  <si>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</si>
  <si>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</si>
  <si>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</si>
  <si>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</si>
  <si>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</si>
  <si>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</si>
  <si>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</si>
  <si>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</si>
  <si>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</si>
  <si>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</si>
  <si>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</si>
  <si>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</si>
  <si>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</si>
  <si>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</si>
  <si>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</si>
  <si>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</si>
  <si>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</si>
  <si>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</si>
  <si>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</si>
  <si>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</si>
  <si>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</si>
  <si>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</si>
  <si>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</si>
  <si>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</si>
  <si>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</si>
  <si>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</si>
  <si>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</si>
  <si>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</si>
  <si>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</si>
  <si>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</si>
  <si>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</si>
  <si>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</si>
  <si>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</si>
  <si>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</si>
  <si>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</si>
  <si>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</si>
  <si>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</si>
  <si>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</si>
  <si>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</si>
  <si>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</si>
  <si>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</si>
  <si>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</si>
  <si>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</si>
  <si>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</si>
  <si>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</si>
  <si>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</si>
  <si>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</si>
  <si>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</si>
  <si>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</si>
  <si>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</si>
  <si>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</si>
  <si>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</si>
  <si>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</si>
  <si>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</si>
  <si>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</si>
  <si>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</si>
  <si>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</si>
  <si>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</si>
  <si>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</si>
  <si>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</si>
  <si>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</si>
  <si>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</si>
  <si>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</si>
  <si>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</si>
  <si>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</si>
  <si>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</si>
  <si>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</si>
  <si>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</si>
  <si>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</si>
  <si>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</si>
  <si>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</si>
  <si>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</si>
  <si>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</si>
  <si>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</si>
  <si>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</si>
  <si>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</si>
  <si>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</si>
  <si>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</si>
  <si>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</si>
  <si>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</si>
  <si>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</si>
  <si>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</si>
  <si>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</si>
  <si>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</si>
  <si>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</si>
  <si>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</si>
  <si>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</si>
  <si>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</si>
  <si>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</si>
  <si>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</si>
  <si>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</si>
  <si>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</si>
  <si>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</si>
  <si>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</si>
  <si>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</si>
  <si>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</si>
  <si>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</si>
  <si>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</si>
  <si>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</si>
  <si>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</si>
  <si>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</si>
  <si>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</si>
  <si>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</si>
  <si>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</si>
  <si>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</si>
  <si>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</si>
  <si>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</si>
  <si>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</si>
  <si>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</si>
  <si>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</si>
  <si>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</si>
  <si>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</si>
  <si>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</si>
  <si>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</si>
  <si>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</si>
  <si>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</si>
  <si>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</si>
  <si>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</si>
  <si>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</si>
  <si>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</si>
  <si>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</si>
  <si>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</si>
  <si>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</si>
  <si>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</si>
  <si>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</si>
  <si>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</si>
  <si>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</si>
  <si>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</si>
  <si>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</si>
  <si>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</si>
  <si>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</si>
  <si>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</si>
  <si>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</si>
  <si>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</si>
  <si>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</si>
  <si>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</si>
  <si>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</si>
  <si>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</si>
  <si>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</si>
  <si>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</si>
  <si>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</si>
  <si>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</si>
  <si>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</si>
  <si>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</si>
  <si>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</si>
  <si>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</si>
  <si>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</si>
  <si>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</si>
  <si>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</si>
  <si>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</si>
  <si>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</si>
  <si>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</si>
  <si>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</si>
  <si>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</si>
  <si>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</si>
  <si>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</si>
  <si>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</si>
  <si>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</si>
  <si>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</si>
  <si>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</si>
  <si>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</si>
  <si>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</si>
  <si>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</si>
  <si>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</si>
  <si>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</si>
  <si>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</si>
  <si>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</si>
  <si>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</si>
  <si>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</si>
  <si>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</si>
  <si>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</si>
  <si>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</si>
  <si>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</si>
  <si>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</si>
  <si>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</si>
  <si>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</si>
  <si>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</si>
  <si>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</si>
  <si>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</si>
  <si>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</si>
  <si>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</si>
  <si>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</si>
  <si>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</si>
  <si>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</si>
  <si>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</si>
  <si>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</si>
  <si>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</si>
  <si>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</si>
  <si>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</si>
  <si>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</si>
  <si>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</si>
  <si>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</si>
  <si>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</si>
  <si>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</si>
  <si>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</si>
  <si>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</si>
  <si>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</si>
  <si>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</si>
  <si>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</si>
  <si>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</si>
  <si>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</si>
  <si>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</si>
  <si>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</si>
  <si>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</si>
  <si>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</si>
  <si>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</si>
  <si>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</si>
  <si>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</si>
  <si>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</si>
  <si>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</si>
  <si>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</si>
  <si>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</si>
  <si>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</si>
  <si>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</si>
  <si>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</si>
  <si>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</si>
  <si>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</si>
  <si>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</si>
  <si>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</si>
  <si>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</si>
  <si>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</si>
  <si>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</si>
  <si>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</si>
  <si>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</si>
  <si>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</si>
  <si>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</si>
  <si>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</si>
  <si>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</si>
  <si>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</si>
  <si>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</si>
  <si>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</si>
  <si>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</si>
  <si>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</si>
  <si>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</si>
  <si>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</si>
  <si>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</si>
  <si>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</si>
  <si>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</si>
  <si>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</si>
  <si>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</si>
  <si>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</si>
  <si>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</si>
  <si>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</si>
  <si>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</si>
  <si>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</si>
  <si>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</si>
  <si>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</si>
  <si>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</si>
  <si>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</si>
  <si>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</si>
  <si>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</si>
  <si>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</si>
  <si>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</si>
  <si>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</si>
  <si>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</si>
  <si>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</si>
  <si>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</si>
  <si>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</si>
  <si>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</si>
  <si>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</si>
  <si>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</si>
  <si>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</si>
  <si>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</si>
  <si>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</si>
  <si>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</si>
  <si>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</si>
  <si>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</si>
  <si>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</si>
  <si>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</si>
  <si>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</si>
  <si>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</si>
  <si>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</si>
  <si>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</si>
  <si>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</si>
  <si>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</si>
  <si>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</si>
  <si>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</si>
  <si>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</si>
  <si>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</si>
  <si>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</si>
  <si>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</si>
  <si>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</si>
  <si>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</si>
  <si>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</si>
  <si>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</si>
  <si>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</si>
  <si>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</si>
  <si>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</si>
  <si>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</si>
  <si>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</si>
  <si>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</si>
  <si>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</si>
  <si>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</si>
  <si>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</si>
  <si>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</si>
  <si>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</si>
  <si>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</si>
  <si>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</si>
  <si>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</si>
  <si>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</si>
  <si>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</si>
  <si>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</si>
  <si>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</si>
  <si>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</si>
  <si>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</si>
  <si>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</si>
  <si>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</si>
  <si>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</si>
  <si>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</si>
  <si>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</si>
  <si>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</si>
  <si>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</si>
  <si>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</si>
  <si>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</si>
  <si>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</si>
  <si>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</si>
  <si>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</si>
  <si>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</si>
  <si>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</si>
  <si>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</si>
  <si>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</si>
  <si>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</si>
  <si>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</si>
  <si>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</si>
  <si>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</si>
  <si>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</si>
  <si>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</si>
  <si>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</si>
  <si>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</si>
  <si>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</si>
  <si>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</si>
  <si>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</si>
  <si>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</si>
  <si>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</si>
  <si>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</si>
  <si>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</si>
  <si>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</si>
  <si>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</si>
  <si>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</si>
  <si>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</si>
  <si>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</si>
  <si>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</si>
  <si>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</si>
  <si>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</si>
  <si>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</si>
  <si>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</si>
  <si>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</si>
  <si>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</si>
  <si>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</si>
  <si>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</si>
  <si>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</si>
  <si>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</si>
  <si>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</si>
  <si>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</si>
  <si>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</si>
  <si>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</si>
  <si>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</si>
  <si>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</si>
  <si>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</si>
  <si>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</si>
  <si>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</si>
  <si>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</si>
  <si>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</si>
  <si>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</si>
  <si>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</si>
  <si>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</si>
  <si>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</si>
  <si>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</si>
  <si>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</si>
  <si>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</si>
  <si>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</si>
  <si>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</si>
  <si>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</si>
  <si>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</si>
  <si>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</si>
  <si>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</si>
  <si>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</si>
  <si>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</si>
  <si>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</si>
  <si>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</si>
  <si>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</si>
  <si>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</si>
  <si>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</si>
  <si>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</si>
  <si>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</si>
  <si>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</si>
  <si>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</si>
  <si>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</si>
  <si>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</si>
  <si>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</si>
  <si>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</si>
  <si>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</si>
  <si>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</si>
  <si>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</si>
  <si>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</si>
  <si>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</si>
  <si>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</si>
  <si>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</si>
  <si>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</si>
  <si>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</si>
  <si>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</si>
  <si>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</si>
  <si>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</si>
  <si>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</si>
  <si>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</si>
  <si>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</si>
  <si>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</si>
  <si>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</si>
  <si>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</si>
  <si>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</si>
  <si>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</si>
  <si>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</si>
  <si>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</si>
  <si>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</si>
  <si>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</si>
  <si>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</si>
  <si>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</si>
  <si>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</si>
  <si>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</si>
  <si>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</si>
  <si>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</si>
  <si>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</si>
  <si>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</si>
  <si>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</si>
  <si>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</si>
  <si>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</si>
  <si>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</si>
  <si>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</si>
  <si>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</si>
  <si>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</si>
  <si>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</si>
  <si>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</si>
  <si>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</si>
  <si>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</si>
  <si>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</si>
  <si>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</si>
  <si>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</si>
  <si>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</si>
  <si>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</si>
  <si>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</si>
  <si>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</si>
  <si>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</si>
  <si>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</si>
  <si>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</si>
  <si>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</si>
  <si>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</si>
  <si>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</si>
  <si>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</si>
  <si>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</si>
  <si>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</si>
  <si>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</si>
  <si>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</si>
  <si>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</si>
  <si>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</si>
  <si>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</si>
  <si>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</si>
  <si>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</si>
  <si>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</si>
  <si>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</si>
  <si>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</si>
  <si>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</si>
  <si>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</si>
  <si>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</si>
  <si>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</si>
  <si>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</si>
  <si>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</si>
  <si>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</si>
  <si>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</si>
  <si>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</si>
  <si>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</si>
  <si>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</si>
  <si>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</si>
  <si>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</si>
  <si>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</si>
  <si>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</si>
  <si>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</si>
  <si>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</si>
  <si>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</si>
  <si>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</si>
  <si>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</si>
  <si>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</si>
  <si>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</si>
  <si>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</si>
  <si>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</si>
  <si>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</si>
  <si>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</si>
  <si>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</si>
  <si>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</si>
  <si>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</si>
  <si>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</si>
  <si>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</si>
  <si>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</si>
  <si>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</si>
  <si>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</si>
  <si>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</si>
  <si>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</si>
  <si>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</si>
  <si>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</si>
  <si>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</si>
  <si>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</si>
  <si>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</si>
  <si>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</si>
  <si>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</si>
  <si>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</si>
  <si>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</si>
  <si>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</si>
  <si>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</si>
  <si>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</si>
  <si>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</si>
  <si>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</si>
  <si>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</si>
  <si>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</si>
  <si>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</si>
  <si>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</si>
  <si>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</si>
  <si>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</si>
  <si>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</si>
  <si>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</si>
  <si>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</si>
  <si>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</si>
  <si>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</si>
  <si>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</si>
  <si>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</si>
  <si>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</si>
  <si>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</si>
  <si>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</si>
  <si>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</si>
  <si>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</si>
  <si>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</si>
  <si>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</si>
  <si>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</si>
  <si>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</si>
  <si>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</si>
  <si>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</si>
  <si>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</si>
  <si>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</si>
  <si>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</si>
  <si>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</si>
  <si>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</si>
  <si>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</si>
  <si>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</si>
  <si>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</si>
  <si>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</si>
  <si>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</si>
  <si>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</si>
  <si>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</si>
  <si>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</si>
  <si>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</si>
  <si>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</si>
  <si>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</si>
  <si>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</si>
  <si>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</si>
  <si>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</si>
  <si>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</si>
  <si>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</si>
  <si>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</si>
  <si>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</si>
  <si>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</si>
  <si>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</si>
  <si>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</si>
  <si>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</si>
  <si>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</si>
  <si>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</si>
  <si>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</si>
  <si>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</si>
  <si>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</si>
  <si>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</si>
  <si>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</si>
  <si>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</si>
  <si>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</si>
  <si>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</si>
  <si>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</si>
  <si>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</si>
  <si>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</si>
  <si>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</si>
  <si>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</si>
  <si>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</si>
  <si>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</si>
  <si>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</si>
  <si>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</si>
  <si>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</si>
  <si>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</si>
  <si>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</si>
  <si>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</si>
  <si>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</si>
  <si>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</si>
  <si>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</si>
  <si>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</si>
  <si>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</si>
  <si>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</si>
  <si>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</si>
  <si>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</si>
  <si>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</si>
  <si>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</si>
  <si>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</si>
  <si>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</si>
  <si>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</si>
  <si>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</si>
  <si>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</si>
  <si>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</si>
  <si>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</si>
  <si>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</si>
  <si>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</si>
  <si>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</si>
  <si>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</si>
  <si>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</si>
  <si>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</si>
  <si>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</si>
  <si>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</si>
  <si>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</si>
  <si>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</si>
  <si>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</si>
  <si>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</si>
  <si>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</si>
  <si>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</si>
  <si>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</si>
  <si>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</si>
  <si>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</si>
  <si>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</si>
  <si>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</si>
  <si>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</si>
  <si>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</si>
  <si>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</si>
  <si>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</si>
  <si>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</si>
  <si>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</si>
  <si>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</si>
  <si>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</si>
  <si>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</si>
  <si>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</si>
  <si>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</si>
  <si>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</si>
  <si>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</si>
  <si>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</si>
  <si>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</si>
  <si>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</si>
  <si>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</si>
  <si>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</si>
  <si>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</si>
  <si>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</si>
  <si>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</si>
  <si>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</si>
  <si>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</si>
  <si>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</si>
  <si>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</si>
  <si>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</si>
  <si>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</si>
  <si>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</si>
  <si>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</si>
  <si>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</si>
  <si>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</si>
  <si>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</si>
  <si>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</si>
  <si>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</si>
  <si>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</si>
  <si>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</si>
  <si>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</si>
  <si>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</si>
  <si>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</si>
  <si>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</si>
  <si>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</si>
  <si>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</si>
  <si>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</si>
  <si>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</si>
  <si>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</si>
  <si>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</si>
  <si>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</si>
  <si>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</si>
  <si>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</si>
  <si>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</si>
  <si>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</si>
  <si>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</si>
  <si>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</si>
  <si>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</si>
  <si>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</si>
  <si>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</si>
  <si>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</si>
  <si>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</si>
  <si>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</si>
  <si>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</si>
  <si>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</si>
  <si>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</si>
  <si>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</si>
  <si>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</si>
  <si>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</si>
  <si>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</si>
  <si>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</si>
  <si>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</si>
  <si>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</si>
  <si>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</si>
  <si>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</si>
  <si>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</si>
  <si>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</si>
  <si>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</si>
  <si>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</si>
  <si>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</si>
  <si>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</si>
  <si>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</si>
  <si>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</si>
  <si>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</si>
  <si>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</si>
  <si>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</si>
  <si>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</si>
  <si>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</si>
  <si>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</si>
  <si>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</si>
  <si>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</si>
  <si>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</si>
  <si>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</si>
  <si>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</si>
  <si>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</si>
  <si>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</si>
  <si>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</si>
  <si>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</si>
  <si>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</si>
  <si>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</si>
  <si>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</si>
  <si>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</si>
  <si>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</si>
  <si>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</si>
  <si>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</si>
  <si>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</si>
  <si>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</si>
  <si>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</si>
  <si>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</si>
  <si>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</si>
  <si>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</si>
  <si>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</si>
  <si>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</si>
  <si>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</si>
  <si>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</si>
  <si>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</si>
  <si>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</si>
  <si>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</si>
  <si>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</si>
  <si>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</si>
  <si>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</si>
  <si>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</si>
  <si>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</si>
  <si>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</si>
  <si>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</si>
  <si>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</si>
  <si>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</si>
  <si>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</si>
  <si>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</si>
  <si>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</si>
  <si>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</si>
  <si>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</si>
  <si>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</si>
  <si>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</si>
  <si>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</si>
  <si>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</si>
  <si>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</si>
  <si>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</si>
  <si>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</si>
  <si>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</si>
  <si>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</si>
  <si>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</si>
  <si>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</si>
  <si>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</si>
  <si>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</si>
  <si>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</si>
  <si>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</si>
  <si>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</si>
  <si>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</si>
  <si>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</si>
  <si>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</si>
  <si>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</si>
  <si>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</si>
  <si>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</si>
  <si>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</si>
  <si>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</si>
  <si>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</si>
  <si>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</si>
  <si>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</si>
  <si>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</si>
  <si>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</si>
  <si>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</si>
  <si>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</si>
  <si>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</si>
  <si>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</si>
  <si>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</si>
  <si>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</si>
  <si>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</si>
  <si>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</si>
  <si>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</si>
  <si>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</si>
  <si>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</si>
  <si>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</si>
  <si>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</si>
  <si>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</si>
  <si>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</si>
  <si>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</si>
  <si>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</si>
  <si>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</si>
  <si>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</si>
  <si>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</si>
  <si>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</si>
  <si>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</si>
  <si>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</si>
  <si>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</si>
  <si>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</si>
  <si>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</si>
  <si>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</si>
  <si>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</si>
  <si>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</si>
  <si>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</si>
  <si>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</si>
  <si>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</si>
  <si>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</si>
  <si>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</si>
  <si>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</si>
  <si>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</si>
  <si>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</si>
  <si>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</si>
  <si>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</si>
  <si>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</si>
  <si>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</si>
  <si>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</si>
  <si>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</si>
  <si>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</si>
  <si>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</si>
  <si>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</si>
  <si>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</si>
  <si>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</si>
  <si>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</si>
  <si>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</si>
  <si>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</si>
  <si>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</si>
  <si>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</si>
  <si>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</si>
  <si>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</si>
  <si>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</si>
  <si>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</si>
  <si>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</si>
  <si>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</si>
  <si>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</si>
  <si>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</si>
  <si>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</si>
  <si>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</si>
  <si>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</si>
  <si>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</si>
  <si>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</si>
  <si>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</si>
  <si>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</si>
  <si>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</si>
  <si>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</si>
  <si>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</si>
  <si>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</si>
  <si>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</si>
  <si>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</si>
  <si>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</si>
  <si>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</si>
  <si>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</si>
  <si>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</si>
  <si>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</si>
  <si>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</si>
  <si>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</si>
  <si>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</si>
  <si>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</si>
  <si>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</si>
  <si>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</si>
  <si>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</si>
  <si>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</si>
  <si>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</si>
  <si>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</si>
  <si>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</si>
  <si>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</si>
  <si>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</si>
  <si>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</si>
  <si>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</si>
  <si>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</si>
  <si>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</si>
  <si>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</si>
  <si>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</si>
  <si>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</si>
  <si>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</si>
  <si>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</si>
  <si>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</si>
  <si>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</si>
  <si>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</si>
  <si>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</si>
  <si>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</si>
  <si>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</si>
  <si>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</si>
  <si>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</si>
  <si>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</si>
  <si>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</si>
  <si>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</si>
  <si>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</si>
  <si>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</si>
  <si>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</si>
  <si>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</si>
  <si>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</si>
  <si>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</si>
  <si>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</si>
  <si>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</si>
  <si>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</si>
  <si>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</si>
  <si>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</si>
  <si>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</si>
  <si>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</si>
  <si>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</si>
  <si>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</si>
  <si>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</si>
  <si>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</si>
  <si>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</si>
  <si>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</si>
  <si>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</si>
  <si>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</si>
  <si>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</si>
  <si>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</si>
  <si>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</si>
  <si>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</si>
  <si>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</si>
  <si>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</si>
  <si>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</si>
  <si>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</si>
  <si>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</si>
  <si>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</si>
  <si>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</si>
  <si>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</si>
  <si>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</si>
  <si>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</si>
  <si>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</si>
  <si>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</si>
  <si>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</si>
  <si>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</si>
  <si>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</si>
  <si>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</si>
  <si>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</si>
  <si>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</si>
  <si>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</si>
  <si>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</si>
  <si>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</si>
  <si>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</si>
  <si>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</si>
  <si>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</si>
  <si>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</si>
  <si>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</si>
  <si>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</si>
  <si>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</si>
  <si>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</si>
  <si>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</si>
  <si>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</si>
  <si>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</si>
  <si>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</si>
  <si>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</si>
  <si>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</si>
  <si>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</si>
  <si>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</si>
  <si>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</si>
  <si>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</si>
  <si>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</si>
  <si>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</si>
  <si>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</si>
  <si>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</si>
  <si>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</si>
  <si>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</si>
  <si>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</si>
  <si>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</si>
  <si>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</si>
  <si>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</si>
  <si>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</si>
  <si>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</si>
  <si>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</si>
  <si>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</si>
  <si>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</si>
  <si>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</si>
  <si>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</si>
  <si>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</si>
  <si>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</si>
  <si>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</si>
  <si>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</si>
  <si>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</si>
  <si>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</si>
  <si>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</si>
  <si>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</si>
  <si>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</si>
  <si>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</si>
  <si>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</si>
  <si>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</si>
  <si>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</si>
  <si>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</si>
  <si>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</si>
  <si>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</si>
  <si>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</si>
  <si>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</si>
  <si>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</si>
  <si>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</si>
  <si>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</si>
  <si>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</si>
  <si>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</si>
  <si>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</si>
  <si>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</si>
  <si>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</si>
  <si>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</si>
  <si>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</si>
  <si>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</si>
  <si>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</si>
  <si>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</si>
  <si>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</si>
  <si>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</si>
  <si>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</si>
  <si>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</si>
  <si>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</si>
  <si>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</si>
  <si>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</si>
  <si>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</si>
  <si>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</si>
  <si>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</si>
  <si>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</si>
  <si>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</si>
  <si>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</si>
  <si>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</si>
  <si>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</si>
  <si>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</si>
  <si>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</si>
  <si>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</si>
  <si>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</si>
  <si>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</si>
  <si>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</si>
  <si>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</si>
  <si>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</si>
  <si>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</si>
  <si>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</si>
  <si>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</si>
  <si>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</si>
  <si>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</si>
  <si>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</si>
  <si>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</si>
  <si>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</si>
  <si>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</si>
  <si>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</si>
  <si>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</si>
  <si>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</si>
  <si>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</si>
  <si>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</si>
  <si>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</si>
  <si>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</si>
  <si>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</si>
  <si>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</si>
  <si>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</si>
  <si>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</si>
  <si>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</si>
  <si>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</si>
  <si>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</si>
  <si>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</si>
  <si>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</si>
  <si>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</si>
  <si>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</si>
  <si>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</si>
  <si>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</si>
  <si>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</si>
  <si>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</si>
  <si>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</si>
  <si>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</si>
  <si>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</si>
  <si>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</si>
  <si>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</si>
  <si>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</si>
  <si>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</si>
  <si>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</si>
  <si>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</si>
  <si>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</si>
  <si>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</si>
  <si>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</si>
  <si>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</si>
  <si>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</si>
  <si>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</si>
  <si>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</si>
  <si>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</si>
  <si>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</si>
  <si>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</si>
  <si>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</si>
  <si>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</si>
  <si>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</si>
  <si>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</si>
  <si>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</si>
  <si>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</si>
  <si>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</si>
  <si>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</si>
  <si>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</si>
  <si>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</si>
  <si>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</si>
  <si>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</si>
  <si>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</si>
  <si>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</si>
  <si>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</si>
  <si>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</si>
  <si>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</si>
  <si>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</si>
  <si>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</si>
  <si>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</si>
  <si>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</si>
  <si>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</si>
  <si>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</si>
  <si>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</si>
  <si>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</si>
  <si>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</si>
  <si>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</si>
  <si>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</si>
  <si>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</si>
  <si>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</si>
  <si>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</si>
  <si>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</si>
  <si>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</si>
  <si>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</si>
  <si>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</si>
  <si>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</si>
  <si>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</si>
  <si>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</si>
  <si>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</si>
  <si>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</si>
  <si>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</si>
  <si>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</si>
  <si>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</si>
  <si>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</si>
  <si>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</si>
  <si>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</si>
  <si>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</si>
  <si>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</si>
  <si>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</si>
  <si>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</si>
  <si>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</si>
  <si>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</si>
  <si>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</si>
  <si>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</si>
  <si>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</si>
  <si>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</si>
  <si>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</si>
  <si>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</si>
  <si>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</si>
  <si>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</si>
  <si>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</si>
  <si>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</si>
  <si>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</si>
  <si>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</si>
  <si>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</si>
  <si>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</si>
  <si>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</si>
  <si>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</si>
  <si>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</si>
  <si>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</si>
  <si>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</si>
  <si>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</si>
  <si>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</si>
  <si>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</si>
  <si>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</si>
  <si>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</si>
  <si>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</si>
  <si>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</si>
  <si>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</si>
  <si>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</si>
  <si>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</si>
  <si>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</si>
  <si>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</si>
  <si>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</si>
  <si>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</si>
  <si>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</si>
  <si>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</si>
  <si>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</si>
  <si>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</si>
  <si>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</si>
  <si>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</si>
  <si>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</si>
  <si>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</si>
  <si>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</si>
  <si>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</si>
  <si>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</si>
  <si>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</si>
  <si>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</si>
  <si>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</si>
  <si>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</si>
  <si>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</si>
  <si>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</si>
  <si>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</si>
  <si>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</si>
  <si>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</si>
  <si>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</si>
  <si>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</si>
  <si>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</si>
  <si>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</si>
  <si>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</si>
  <si>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</si>
  <si>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</si>
  <si>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</si>
  <si>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</si>
  <si>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</si>
  <si>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</si>
  <si>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</si>
  <si>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</si>
  <si>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</si>
  <si>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</si>
  <si>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</si>
  <si>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</si>
  <si>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</si>
  <si>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</si>
  <si>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</si>
  <si>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</si>
  <si>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</si>
  <si>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</si>
  <si>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</si>
  <si>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</si>
  <si>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</si>
  <si>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</si>
  <si>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</si>
  <si>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</si>
  <si>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</si>
  <si>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</si>
  <si>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</si>
  <si>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</si>
  <si>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</si>
  <si>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</si>
  <si>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</si>
  <si>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</si>
  <si>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</si>
  <si>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</si>
  <si>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</si>
  <si>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</si>
  <si>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</si>
  <si>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</si>
  <si>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</si>
  <si>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</si>
  <si>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</si>
  <si>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</si>
  <si>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</si>
  <si>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</si>
  <si>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</si>
  <si>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</si>
  <si>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</si>
  <si>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</si>
  <si>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</si>
  <si>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</si>
  <si>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</si>
  <si>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</si>
  <si>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</si>
  <si>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</si>
  <si>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</si>
  <si>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</si>
  <si>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</si>
  <si>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</si>
  <si>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</si>
  <si>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</si>
  <si>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</si>
  <si>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</si>
  <si>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</si>
  <si>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</si>
  <si>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</si>
  <si>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</si>
  <si>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</si>
  <si>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</si>
  <si>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</si>
  <si>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</si>
  <si>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</si>
  <si>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</si>
  <si>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</si>
  <si>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</si>
  <si>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</si>
  <si>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</si>
  <si>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</si>
  <si>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</si>
  <si>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</si>
  <si>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</si>
  <si>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</si>
  <si>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</si>
  <si>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</si>
  <si>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</si>
  <si>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</si>
  <si>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</si>
  <si>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</si>
  <si>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</si>
  <si>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</si>
  <si>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</si>
  <si>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</si>
  <si>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</si>
  <si>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</si>
  <si>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</si>
  <si>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</si>
  <si>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</si>
  <si>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</si>
  <si>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</si>
  <si>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</si>
  <si>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</si>
  <si>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</si>
  <si>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</si>
  <si>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</si>
  <si>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</si>
  <si>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</si>
  <si>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</si>
  <si>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</si>
  <si>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</si>
  <si>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</si>
  <si>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</si>
  <si>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</si>
  <si>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</si>
  <si>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</si>
  <si>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</si>
  <si>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</si>
  <si>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</si>
  <si>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</si>
  <si>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</si>
  <si>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</si>
  <si>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</si>
  <si>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</si>
  <si>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</si>
  <si>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</si>
  <si>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</si>
  <si>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</si>
  <si>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</si>
  <si>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</si>
  <si>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</si>
  <si>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</si>
  <si>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</si>
  <si>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</si>
  <si>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</si>
  <si>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</si>
  <si>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</si>
  <si>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</si>
  <si>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</si>
  <si>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</si>
  <si>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</si>
  <si>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</si>
  <si>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</si>
  <si>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</si>
  <si>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</si>
  <si>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</si>
  <si>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</si>
  <si>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</si>
  <si>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</si>
  <si>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</si>
  <si>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</si>
  <si>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</si>
  <si>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</si>
  <si>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</si>
  <si>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</si>
  <si>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</si>
  <si>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</si>
  <si>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</si>
  <si>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</si>
  <si>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</si>
  <si>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</si>
  <si>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</si>
  <si>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</si>
  <si>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</si>
  <si>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</si>
  <si>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</si>
  <si>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</si>
  <si>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</si>
  <si>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</si>
  <si>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</si>
  <si>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</si>
  <si>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</si>
  <si>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</si>
  <si>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</si>
  <si>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</si>
  <si>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</si>
  <si>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</si>
  <si>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</si>
  <si>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</si>
  <si>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</si>
  <si>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</si>
  <si>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</si>
  <si>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</si>
  <si>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</si>
  <si>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</si>
  <si>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</si>
  <si>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</si>
  <si>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</si>
  <si>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</si>
  <si>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</si>
  <si>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</si>
  <si>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</si>
  <si>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</si>
  <si>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</si>
  <si>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</si>
  <si>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</si>
  <si>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</si>
  <si>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</si>
  <si>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</si>
  <si>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</si>
  <si>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</si>
  <si>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</si>
  <si>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</si>
  <si>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</si>
  <si>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</si>
  <si>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</si>
  <si>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</si>
  <si>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</si>
  <si>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</si>
  <si>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</si>
  <si>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</si>
  <si>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</si>
  <si>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</si>
  <si>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</si>
  <si>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</si>
  <si>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</si>
  <si>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</si>
  <si>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</si>
  <si>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</si>
  <si>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</si>
  <si>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</si>
  <si>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</si>
  <si>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</si>
  <si>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</si>
  <si>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</si>
  <si>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</si>
  <si>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</si>
  <si>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</si>
  <si>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</si>
  <si>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</si>
  <si>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</si>
  <si>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</si>
  <si>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</si>
  <si>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</si>
  <si>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</si>
  <si>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</si>
  <si>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</si>
  <si>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</si>
  <si>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</si>
  <si>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</si>
  <si>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</si>
  <si>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</si>
  <si>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</si>
  <si>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</si>
  <si>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</si>
  <si>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</si>
  <si>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</si>
  <si>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</si>
  <si>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</si>
  <si>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</si>
  <si>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</si>
  <si>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</si>
  <si>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</si>
  <si>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</si>
  <si>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</si>
  <si>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</si>
  <si>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</si>
  <si>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</si>
  <si>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</si>
  <si>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</si>
  <si>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</si>
  <si>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</si>
  <si>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</si>
  <si>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</si>
  <si>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</si>
  <si>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</si>
  <si>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</si>
  <si>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</si>
  <si>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</si>
  <si>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</si>
  <si>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</si>
  <si>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</si>
  <si>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</si>
  <si>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</si>
  <si>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</si>
  <si>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</si>
  <si>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</si>
  <si>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</si>
  <si>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</si>
  <si>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</si>
  <si>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</si>
  <si>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</si>
  <si>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</si>
  <si>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</si>
  <si>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</si>
  <si>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</si>
  <si>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</si>
  <si>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</si>
  <si>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</si>
  <si>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</si>
  <si>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</si>
  <si>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</si>
  <si>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</si>
  <si>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</si>
  <si>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</si>
  <si>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</si>
  <si>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</si>
  <si>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</si>
  <si>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</si>
  <si>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</si>
  <si>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</si>
  <si>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</si>
  <si>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</si>
  <si>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</si>
  <si>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</si>
  <si>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</si>
  <si>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</si>
  <si>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</si>
  <si>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</si>
  <si>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</si>
  <si>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</si>
  <si>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</si>
  <si>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</si>
  <si>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</si>
  <si>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</si>
  <si>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</si>
  <si>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</si>
  <si>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</si>
  <si>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</si>
  <si>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</si>
  <si>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</si>
  <si>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</si>
  <si>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</si>
  <si>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</si>
  <si>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</si>
  <si>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</si>
  <si>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</si>
  <si>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</si>
  <si>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</si>
  <si>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</si>
  <si>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</si>
  <si>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</si>
  <si>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</si>
  <si>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</si>
  <si>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</si>
  <si>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</si>
  <si>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</si>
  <si>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</si>
  <si>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</si>
  <si>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</si>
  <si>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</si>
  <si>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</si>
  <si>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</si>
  <si>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</si>
  <si>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</si>
  <si>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</si>
  <si>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</si>
  <si>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</si>
  <si>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</si>
  <si>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</si>
  <si>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</si>
  <si>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</si>
  <si>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</si>
  <si>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</si>
  <si>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</si>
  <si>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</si>
  <si>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</si>
  <si>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</si>
  <si>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</si>
  <si>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</si>
  <si>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</si>
  <si>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</si>
  <si>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</si>
  <si>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</si>
  <si>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</si>
  <si>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</si>
  <si>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</si>
  <si>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</si>
  <si>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</si>
  <si>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</si>
  <si>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</si>
  <si>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</si>
  <si>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</si>
  <si>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</si>
  <si>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</si>
  <si>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</si>
  <si>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</si>
  <si>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</si>
  <si>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</si>
  <si>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</si>
  <si>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</si>
  <si>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</si>
  <si>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</si>
  <si>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</si>
  <si>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</si>
  <si>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</si>
  <si>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</si>
  <si>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</si>
  <si>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</si>
  <si>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</si>
  <si>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</si>
  <si>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</si>
  <si>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</si>
  <si>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</si>
  <si>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</si>
  <si>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</si>
  <si>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</si>
  <si>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</si>
  <si>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</si>
  <si>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</si>
  <si>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</si>
  <si>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</si>
  <si>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</si>
  <si>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</si>
  <si>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</si>
  <si>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</si>
  <si>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</si>
  <si>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</si>
  <si>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</si>
  <si>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</si>
  <si>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</si>
  <si>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</si>
  <si>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</si>
  <si>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</si>
  <si>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</si>
  <si>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</si>
  <si>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</si>
  <si>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</si>
  <si>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</si>
  <si>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</si>
  <si>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</si>
  <si>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</si>
  <si>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</si>
  <si>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</si>
  <si>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</si>
  <si>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</si>
  <si>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</si>
  <si>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</si>
  <si>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</si>
  <si>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</si>
  <si>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</si>
  <si>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</si>
  <si>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</si>
  <si>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</si>
  <si>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</si>
  <si>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</si>
  <si>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</si>
  <si>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</si>
  <si>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</si>
  <si>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</si>
  <si>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</si>
  <si>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</si>
  <si>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</si>
  <si>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</si>
  <si>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</si>
  <si>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</si>
  <si>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</si>
  <si>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</si>
  <si>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</si>
  <si>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</si>
  <si>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</si>
  <si>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</si>
  <si>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</si>
  <si>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</si>
  <si>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</si>
  <si>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</si>
  <si>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</si>
  <si>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</si>
  <si>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</si>
  <si>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</si>
  <si>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</si>
  <si>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</si>
  <si>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</si>
  <si>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</si>
  <si>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</si>
  <si>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</si>
  <si>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</si>
  <si>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</si>
  <si>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</si>
  <si>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</si>
  <si>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</si>
  <si>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</si>
  <si>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</si>
  <si>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</si>
  <si>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</si>
  <si>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</si>
  <si>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</si>
  <si>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</si>
  <si>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</si>
  <si>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</si>
  <si>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</si>
  <si>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</si>
  <si>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</si>
  <si>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</si>
  <si>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</si>
  <si>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</si>
  <si>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</si>
  <si>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</si>
  <si>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</si>
  <si>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</si>
  <si>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</si>
  <si>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</si>
  <si>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</si>
  <si>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</si>
  <si>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</si>
  <si>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</si>
  <si>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</si>
  <si>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</si>
  <si>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</si>
  <si>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</si>
  <si>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</si>
  <si>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</si>
  <si>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</si>
  <si>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</si>
  <si>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</si>
  <si>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</si>
  <si>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</si>
  <si>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</si>
  <si>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</si>
  <si>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</si>
  <si>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</si>
  <si>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</si>
  <si>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</si>
  <si>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</si>
  <si>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</si>
  <si>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</si>
  <si>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</si>
  <si>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</si>
  <si>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</si>
  <si>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</si>
  <si>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</si>
  <si>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</si>
  <si>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</si>
  <si>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</si>
  <si>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</si>
  <si>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</si>
  <si>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</si>
  <si>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</si>
  <si>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</si>
  <si>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</si>
  <si>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</si>
  <si>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</si>
  <si>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</si>
  <si>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</si>
  <si>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</si>
  <si>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</si>
  <si>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</si>
  <si>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</si>
  <si>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</si>
  <si>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</si>
  <si>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</si>
  <si>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</si>
  <si>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</si>
  <si>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</si>
  <si>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</si>
  <si>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</si>
  <si>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</si>
  <si>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</si>
  <si>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</si>
  <si>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</si>
  <si>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</si>
  <si>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</si>
  <si>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</si>
  <si>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</si>
  <si>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</si>
  <si>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</si>
  <si>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</si>
  <si>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</si>
  <si>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</si>
  <si>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</si>
  <si>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</si>
  <si>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</si>
  <si>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</si>
  <si>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</si>
  <si>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</si>
  <si>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</si>
  <si>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</si>
  <si>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</si>
  <si>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</si>
  <si>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</si>
  <si>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</si>
  <si>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</si>
  <si>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</si>
  <si>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</si>
  <si>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</si>
  <si>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</si>
  <si>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</si>
  <si>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</si>
  <si>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</si>
  <si>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</si>
  <si>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</si>
  <si>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</si>
  <si>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</si>
  <si>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</si>
  <si>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</si>
  <si>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</si>
  <si>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</si>
  <si>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</si>
  <si>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</si>
  <si>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</si>
  <si>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</si>
  <si>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</si>
  <si>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</si>
  <si>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</si>
  <si>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</si>
  <si>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</si>
  <si>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</si>
  <si>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</si>
  <si>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</si>
  <si>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</si>
  <si>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</si>
  <si>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</si>
  <si>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</si>
  <si>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</si>
  <si>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</si>
  <si>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</si>
  <si>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</si>
  <si>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</si>
  <si>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</si>
  <si>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</si>
  <si>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</si>
  <si>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</si>
  <si>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</si>
  <si>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</si>
  <si>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</si>
  <si>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</si>
  <si>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</si>
  <si>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</si>
  <si>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</si>
  <si>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</si>
  <si>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</si>
  <si>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</si>
  <si>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</si>
  <si>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</si>
  <si>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</si>
  <si>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</si>
  <si>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</si>
  <si>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</si>
  <si>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</si>
  <si>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</si>
  <si>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</si>
  <si>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</si>
  <si>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</si>
  <si>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</si>
  <si>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</si>
  <si>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</si>
  <si>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</si>
  <si>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</si>
  <si>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</si>
  <si>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</si>
  <si>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</si>
  <si>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</si>
  <si>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</si>
  <si>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</si>
  <si>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</si>
  <si>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</si>
  <si>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</si>
  <si>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</si>
  <si>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</si>
  <si>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</si>
  <si>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</si>
  <si>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</si>
  <si>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</si>
  <si>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</si>
  <si>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</si>
  <si>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</si>
  <si>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</si>
  <si>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</si>
  <si>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</si>
  <si>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</si>
  <si>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</si>
  <si>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</si>
  <si>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</si>
  <si>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</si>
  <si>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</si>
  <si>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</si>
  <si>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</si>
  <si>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</si>
  <si>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</si>
  <si>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</si>
  <si>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</si>
  <si>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</si>
  <si>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</si>
  <si>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</si>
  <si>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</si>
  <si>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</si>
  <si>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</si>
  <si>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</si>
  <si>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</si>
  <si>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</si>
  <si>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</si>
  <si>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</si>
  <si>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</si>
  <si>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</si>
  <si>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</si>
  <si>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</si>
  <si>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</si>
  <si>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</si>
  <si>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</si>
  <si>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</si>
  <si>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</si>
  <si>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</si>
  <si>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</si>
  <si>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</si>
  <si>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</si>
  <si>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</si>
  <si>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</si>
  <si>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</si>
  <si>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</si>
  <si>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</si>
  <si>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</si>
  <si>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</si>
  <si>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</si>
  <si>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</si>
  <si>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</si>
  <si>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</si>
  <si>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</si>
  <si>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</si>
  <si>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</si>
  <si>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</si>
  <si>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</si>
  <si>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</si>
  <si>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</si>
  <si>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</si>
  <si>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</si>
  <si>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</si>
  <si>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</si>
  <si>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</si>
  <si>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</si>
  <si>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</si>
  <si>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</si>
  <si>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</si>
  <si>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</si>
  <si>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</si>
  <si>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</si>
  <si>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</si>
  <si>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</si>
  <si>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</si>
  <si>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</si>
  <si>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</si>
  <si>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</si>
  <si>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</si>
  <si>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</si>
  <si>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</si>
  <si>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</si>
  <si>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</si>
  <si>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</si>
  <si>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</si>
  <si>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</si>
  <si>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</si>
  <si>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</si>
  <si>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</si>
  <si>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</si>
  <si>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</si>
  <si>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</si>
  <si>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</si>
  <si>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</si>
  <si>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</si>
  <si>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</si>
  <si>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</si>
  <si>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</si>
  <si>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</si>
  <si>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</si>
  <si>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</si>
  <si>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</si>
  <si>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</si>
  <si>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</si>
  <si>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</si>
  <si>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</si>
  <si>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</si>
  <si>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</si>
  <si>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</si>
  <si>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</si>
  <si>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</si>
  <si>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</si>
  <si>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</si>
  <si>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</si>
  <si>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</si>
  <si>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</si>
  <si>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</si>
  <si>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</si>
  <si>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</si>
  <si>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</si>
  <si>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</si>
  <si>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</si>
  <si>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</si>
  <si>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</si>
  <si>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</si>
  <si>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</si>
  <si>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</si>
  <si>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</si>
  <si>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</si>
  <si>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</si>
  <si>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</si>
  <si>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</si>
  <si>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</si>
  <si>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</si>
  <si>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</si>
  <si>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</si>
  <si>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</si>
  <si>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</si>
  <si>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</si>
  <si>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</si>
  <si>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</si>
  <si>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</si>
  <si>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</si>
  <si>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</si>
  <si>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</si>
  <si>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</si>
  <si>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</si>
  <si>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</si>
  <si>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</si>
  <si>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</si>
  <si>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</si>
  <si>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</si>
  <si>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</si>
  <si>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</si>
  <si>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</si>
  <si>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</si>
  <si>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</si>
  <si>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</si>
  <si>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</si>
  <si>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</si>
  <si>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</si>
  <si>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</si>
  <si>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</si>
  <si>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</si>
  <si>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</si>
  <si>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</si>
  <si>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</si>
  <si>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</si>
  <si>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</si>
  <si>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</si>
  <si>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</si>
  <si>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</si>
  <si>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</si>
  <si>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</si>
  <si>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</si>
  <si>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</si>
  <si>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</si>
  <si>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</si>
  <si>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</si>
  <si>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</si>
  <si>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</si>
  <si>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</si>
  <si>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</si>
  <si>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</si>
  <si>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</si>
  <si>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</si>
  <si>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</si>
  <si>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</si>
  <si>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</si>
  <si>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</si>
  <si>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</si>
  <si>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</si>
  <si>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</si>
  <si>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</si>
  <si>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</si>
  <si>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</si>
  <si>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</si>
  <si>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</si>
  <si>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</si>
  <si>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</si>
  <si>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</si>
  <si>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</si>
  <si>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</si>
  <si>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</si>
  <si>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</si>
  <si>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</si>
  <si>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</si>
  <si>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</si>
  <si>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</si>
  <si>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</si>
  <si>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</si>
  <si>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</si>
  <si>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</si>
  <si>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</si>
  <si>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</si>
  <si>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</si>
  <si>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</si>
  <si>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</si>
  <si>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</si>
  <si>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</si>
  <si>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</si>
  <si>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</si>
  <si>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</si>
  <si>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</si>
  <si>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</si>
  <si>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</si>
  <si>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</si>
  <si>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</si>
  <si>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</si>
  <si>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</si>
  <si>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</si>
  <si>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</si>
  <si>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</si>
  <si>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</si>
  <si>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</si>
  <si>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</si>
  <si>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</si>
  <si>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</si>
  <si>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</si>
  <si>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</si>
  <si>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</si>
  <si>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</si>
  <si>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</si>
  <si>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</si>
  <si>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</si>
  <si>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</si>
  <si>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</si>
  <si>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</si>
  <si>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</si>
  <si>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</si>
  <si>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</si>
  <si>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</si>
  <si>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</si>
  <si>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</si>
  <si>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</si>
  <si>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</si>
  <si>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</si>
  <si>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</si>
  <si>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</si>
  <si>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</si>
  <si>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</si>
  <si>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</si>
  <si>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</si>
  <si>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</si>
  <si>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</si>
  <si>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</si>
  <si>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</si>
  <si>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</si>
  <si>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</si>
  <si>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</si>
  <si>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</si>
  <si>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</si>
  <si>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</si>
  <si>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</si>
  <si>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</si>
  <si>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</si>
  <si>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</si>
  <si>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</si>
  <si>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</si>
  <si>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</si>
  <si>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</si>
  <si>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</si>
  <si>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</si>
  <si>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</si>
  <si>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</si>
  <si>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</si>
  <si>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</si>
  <si>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</si>
  <si>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</si>
  <si>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</si>
  <si>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</si>
  <si>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</si>
  <si>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</si>
  <si>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</si>
  <si>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</si>
  <si>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</si>
  <si>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</si>
  <si>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</si>
  <si>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</si>
  <si>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</si>
  <si>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</si>
  <si>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</si>
  <si>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</si>
  <si>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</si>
  <si>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</si>
  <si>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</si>
  <si>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</si>
  <si>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</si>
  <si>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</si>
  <si>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</si>
  <si>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</si>
  <si>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</si>
  <si>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</si>
  <si>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</si>
  <si>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</si>
  <si>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</si>
  <si>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</si>
  <si>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</si>
  <si>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</si>
  <si>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</si>
  <si>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</si>
  <si>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</si>
  <si>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</si>
  <si>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</si>
  <si>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</si>
  <si>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</si>
  <si>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</si>
  <si>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</si>
  <si>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</si>
  <si>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</si>
  <si>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</si>
  <si>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</si>
  <si>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</si>
  <si>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</si>
  <si>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</si>
  <si>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</si>
  <si>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</si>
  <si>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</si>
  <si>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</si>
  <si>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</si>
  <si>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</si>
  <si>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</si>
  <si>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</si>
  <si>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</si>
  <si>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</si>
  <si>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</si>
  <si>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</si>
  <si>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</si>
  <si>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</si>
  <si>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</si>
  <si>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</si>
  <si>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</si>
  <si>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</si>
  <si>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</si>
  <si>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</si>
  <si>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</si>
  <si>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</si>
  <si>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</si>
  <si>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</si>
  <si>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</si>
  <si>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</si>
  <si>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</si>
  <si>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</si>
  <si>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</si>
  <si>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</si>
  <si>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</si>
  <si>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</si>
  <si>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</si>
  <si>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</si>
  <si>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</si>
  <si>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</si>
  <si>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</si>
  <si>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</si>
  <si>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</si>
  <si>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</si>
  <si>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</si>
  <si>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</si>
  <si>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</si>
  <si>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</si>
  <si>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</si>
  <si>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</si>
  <si>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</si>
  <si>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</si>
  <si>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</si>
  <si>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</si>
  <si>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</si>
  <si>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</si>
  <si>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</si>
  <si>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</si>
  <si>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</si>
  <si>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</si>
  <si>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</si>
  <si>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</si>
  <si>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</si>
  <si>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</si>
  <si>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</si>
  <si>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</si>
  <si>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</si>
  <si>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</si>
  <si>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</si>
  <si>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</si>
  <si>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</si>
  <si>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</si>
  <si>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</si>
  <si>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</si>
  <si>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</si>
  <si>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</si>
  <si>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</si>
  <si>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</si>
  <si>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</si>
  <si>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</si>
  <si>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</si>
  <si>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</si>
  <si>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</si>
  <si>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</si>
  <si>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</si>
  <si>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</si>
  <si>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</si>
  <si>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</si>
  <si>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</si>
  <si>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</si>
  <si>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</si>
  <si>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</si>
  <si>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</si>
  <si>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</si>
  <si>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</si>
  <si>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</si>
  <si>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</si>
  <si>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</si>
  <si>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</si>
  <si>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</si>
  <si>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</si>
  <si>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</si>
  <si>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</si>
  <si>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</si>
  <si>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</si>
  <si>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</si>
  <si>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</si>
  <si>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</si>
  <si>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</si>
  <si>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</si>
  <si>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</si>
  <si>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</si>
  <si>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</si>
  <si>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</si>
  <si>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</si>
  <si>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</si>
  <si>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</si>
  <si>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</si>
  <si>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</si>
  <si>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</si>
  <si>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</si>
  <si>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</si>
  <si>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</si>
  <si>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</si>
  <si>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</si>
  <si>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</si>
  <si>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</si>
  <si>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</si>
  <si>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</si>
  <si>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</si>
  <si>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</si>
  <si>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</si>
  <si>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</si>
  <si>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</si>
  <si>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</si>
  <si>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</si>
  <si>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</si>
  <si>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</si>
  <si>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</si>
  <si>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</si>
  <si>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</si>
  <si>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</si>
  <si>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</si>
  <si>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</si>
  <si>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</si>
  <si>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</si>
  <si>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</si>
  <si>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</si>
  <si>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</si>
  <si>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</si>
  <si>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</si>
  <si>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</si>
  <si>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</si>
  <si>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</si>
  <si>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</si>
  <si>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</si>
  <si>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</si>
  <si>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</si>
  <si>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</si>
  <si>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</si>
  <si>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</si>
  <si>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</si>
  <si>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</si>
  <si>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</si>
  <si>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</si>
  <si>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</si>
  <si>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</si>
  <si>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</si>
  <si>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</si>
  <si>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</si>
  <si>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</si>
  <si>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</si>
  <si>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</si>
  <si>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</si>
  <si>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</si>
  <si>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</si>
  <si>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</si>
  <si>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</si>
  <si>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</si>
  <si>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</si>
  <si>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</si>
  <si>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</si>
  <si>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</si>
  <si>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</si>
  <si>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</si>
  <si>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</si>
  <si>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</si>
  <si>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</si>
  <si>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</si>
  <si>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</si>
  <si>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</si>
  <si>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</si>
  <si>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</si>
  <si>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</si>
  <si>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</si>
  <si>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</si>
  <si>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</si>
  <si>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</si>
  <si>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</si>
  <si>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</si>
  <si>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</si>
  <si>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</si>
  <si>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</si>
  <si>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</si>
  <si>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</si>
  <si>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</si>
  <si>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</si>
  <si>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</si>
  <si>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</si>
  <si>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</si>
  <si>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</si>
  <si>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</si>
  <si>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</si>
  <si>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</si>
  <si>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</si>
  <si>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</si>
  <si>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</si>
  <si>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</si>
  <si>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</si>
  <si>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</si>
  <si>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</si>
  <si>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</si>
  <si>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</si>
  <si>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</si>
  <si>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</si>
  <si>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</si>
  <si>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</si>
  <si>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</si>
  <si>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</si>
  <si>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</si>
  <si>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</si>
  <si>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</si>
  <si>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</si>
  <si>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</si>
  <si>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</si>
  <si>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</si>
  <si>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</si>
  <si>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</si>
  <si>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</si>
  <si>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</si>
  <si>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</si>
  <si>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</si>
  <si>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</si>
  <si>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</si>
  <si>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</si>
  <si>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</si>
  <si>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</si>
  <si>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</si>
  <si>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</si>
  <si>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</si>
  <si>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</si>
  <si>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</si>
  <si>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</si>
  <si>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</si>
  <si>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</si>
  <si>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</si>
  <si>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</si>
  <si>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</si>
  <si>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</si>
  <si>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</si>
  <si>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</si>
  <si>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</si>
  <si>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</si>
  <si>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</si>
  <si>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</si>
  <si>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</si>
  <si>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</si>
  <si>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</si>
  <si>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</si>
  <si>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</si>
  <si>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</si>
  <si>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</si>
  <si>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</si>
  <si>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</si>
  <si>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</si>
  <si>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</si>
  <si>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</si>
  <si>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</si>
  <si>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</si>
  <si>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</si>
  <si>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</si>
  <si>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</si>
  <si>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</si>
  <si>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</si>
  <si>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</si>
  <si>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</si>
  <si>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</si>
  <si>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</si>
  <si>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</si>
  <si>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</si>
  <si>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</si>
  <si>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</si>
  <si>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</si>
  <si>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</si>
  <si>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</si>
  <si>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</si>
  <si>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</si>
  <si>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</si>
  <si>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</si>
  <si>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</si>
  <si>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</si>
  <si>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</si>
  <si>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</si>
  <si>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</si>
  <si>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</si>
  <si>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</si>
  <si>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</si>
  <si>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</si>
  <si>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</si>
  <si>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</si>
  <si>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</si>
  <si>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</si>
  <si>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</si>
  <si>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</si>
  <si>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</si>
  <si>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</si>
  <si>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</si>
  <si>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</si>
  <si>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</si>
  <si>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</si>
  <si>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</si>
  <si>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</si>
  <si>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</si>
  <si>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</si>
  <si>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</si>
  <si>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</si>
  <si>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</si>
  <si>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</si>
  <si>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</si>
  <si>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</si>
  <si>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</si>
  <si>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</si>
  <si>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</si>
  <si>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</si>
  <si>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</si>
  <si>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</si>
  <si>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</si>
  <si>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</si>
  <si>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</si>
  <si>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</si>
  <si>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</si>
  <si>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</si>
  <si>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</si>
  <si>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</si>
  <si>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</si>
  <si>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</si>
  <si>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</si>
  <si>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</si>
  <si>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</si>
  <si>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</si>
  <si>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</si>
  <si>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</si>
  <si>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</si>
  <si>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</si>
  <si>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</si>
  <si>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</si>
  <si>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</si>
  <si>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</si>
  <si>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</si>
  <si>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</si>
  <si>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</si>
  <si>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</si>
  <si>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</si>
  <si>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</si>
  <si>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</si>
  <si>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</si>
  <si>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</si>
  <si>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</si>
  <si>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</si>
  <si>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</si>
  <si>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</si>
  <si>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</si>
  <si>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</si>
  <si>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</si>
  <si>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</si>
  <si>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</si>
  <si>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</si>
  <si>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</si>
  <si>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</si>
  <si>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</si>
  <si>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</si>
  <si>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</si>
  <si>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</si>
  <si>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</si>
  <si>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</si>
  <si>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</si>
  <si>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</si>
  <si>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</si>
  <si>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</si>
  <si>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</si>
  <si>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</si>
  <si>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</si>
  <si>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</si>
  <si>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</si>
  <si>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</si>
  <si>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</si>
  <si>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</si>
  <si>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</si>
  <si>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</si>
  <si>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</si>
  <si>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</si>
  <si>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</si>
  <si>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</si>
  <si>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</si>
  <si>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</si>
  <si>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</si>
  <si>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</si>
  <si>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</si>
  <si>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</si>
  <si>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</si>
  <si>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</si>
  <si>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</si>
  <si>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</si>
  <si>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</si>
  <si>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</si>
  <si>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</si>
  <si>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</si>
  <si>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</si>
  <si>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</si>
  <si>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</si>
  <si>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</si>
  <si>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</si>
  <si>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</si>
  <si>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</si>
  <si>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</si>
  <si>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</si>
  <si>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</si>
  <si>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</si>
  <si>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</si>
  <si>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</si>
  <si>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</si>
  <si>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</si>
  <si>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</si>
  <si>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</si>
  <si>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</si>
  <si>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</si>
  <si>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</si>
  <si>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</si>
  <si>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</si>
  <si>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</si>
  <si>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</si>
  <si>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</si>
  <si>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</si>
  <si>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</si>
  <si>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</si>
  <si>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</si>
  <si>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</si>
  <si>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</si>
  <si>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</si>
  <si>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</si>
  <si>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</si>
  <si>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</si>
  <si>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</si>
  <si>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</si>
  <si>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</si>
  <si>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</si>
  <si>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</si>
  <si>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</si>
  <si>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</si>
  <si>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</si>
  <si>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</si>
  <si>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</si>
  <si>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</si>
  <si>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</si>
  <si>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</si>
  <si>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</si>
  <si>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</si>
  <si>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</si>
  <si>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</si>
  <si>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</si>
  <si>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</si>
  <si>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</si>
  <si>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</si>
  <si>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</si>
  <si>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</si>
  <si>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</si>
  <si>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</si>
  <si>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</si>
  <si>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</si>
  <si>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</si>
  <si>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</si>
  <si>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</si>
  <si>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</si>
  <si>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</si>
  <si>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</si>
  <si>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</si>
  <si>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</si>
  <si>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</si>
  <si>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</si>
  <si>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</si>
  <si>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</si>
  <si>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</si>
  <si>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</si>
  <si>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</si>
  <si>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</si>
  <si>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</si>
  <si>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</si>
  <si>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</si>
  <si>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</si>
  <si>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</si>
  <si>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</si>
  <si>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</si>
  <si>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</si>
  <si>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</si>
  <si>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</si>
  <si>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</si>
  <si>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</si>
  <si>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</si>
  <si>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</si>
  <si>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</si>
  <si>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</si>
  <si>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</si>
  <si>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</si>
  <si>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</si>
  <si>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</si>
  <si>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</si>
  <si>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</si>
  <si>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</si>
  <si>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</si>
  <si>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</si>
  <si>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</si>
  <si>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</si>
  <si>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</si>
  <si>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</si>
  <si>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</si>
  <si>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</si>
  <si>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</si>
  <si>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</si>
  <si>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</si>
  <si>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</si>
  <si>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</si>
  <si>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</si>
  <si>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</si>
  <si>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</si>
  <si>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</si>
  <si>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</si>
  <si>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</si>
  <si>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</si>
  <si>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</si>
  <si>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</si>
  <si>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</si>
  <si>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</si>
  <si>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</si>
  <si>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</si>
  <si>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</si>
  <si>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</si>
  <si>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</si>
  <si>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</si>
  <si>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</si>
  <si>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</si>
  <si>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</si>
  <si>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</si>
  <si>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</si>
  <si>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</si>
  <si>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</si>
  <si>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</si>
  <si>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</si>
  <si>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</si>
  <si>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</si>
  <si>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</si>
  <si>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</si>
  <si>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</si>
  <si>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</si>
  <si>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</si>
  <si>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</si>
  <si>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</si>
  <si>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</si>
  <si>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</si>
  <si>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</si>
  <si>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</si>
  <si>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</si>
  <si>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</si>
  <si>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</si>
  <si>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</si>
  <si>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</si>
  <si>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</si>
  <si>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</si>
  <si>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</si>
  <si>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</si>
  <si>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</si>
  <si>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</si>
  <si>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</si>
  <si>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</si>
  <si>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</si>
  <si>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</si>
  <si>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</si>
  <si>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</si>
  <si>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</si>
  <si>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</si>
  <si>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</si>
  <si>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</si>
  <si>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</si>
  <si>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</si>
  <si>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</si>
  <si>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</si>
  <si>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</si>
  <si>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</si>
  <si>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</si>
  <si>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</si>
  <si>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</si>
  <si>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</si>
  <si>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</si>
  <si>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</si>
  <si>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</si>
  <si>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</si>
  <si>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</si>
  <si>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</si>
  <si>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</si>
  <si>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</si>
  <si>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</si>
  <si>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</si>
  <si>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</si>
  <si>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</si>
  <si>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</si>
  <si>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</si>
  <si>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</si>
  <si>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</si>
  <si>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</si>
  <si>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</si>
  <si>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</si>
  <si>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</si>
  <si>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</si>
  <si>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</si>
  <si>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</si>
  <si>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</si>
  <si>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</si>
  <si>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</si>
  <si>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</si>
  <si>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</si>
  <si>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</si>
  <si>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</si>
  <si>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</si>
  <si>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</si>
  <si>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</si>
  <si>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</si>
  <si>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</si>
  <si>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</si>
  <si>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</si>
  <si>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</si>
  <si>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</si>
  <si>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</si>
  <si>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</si>
  <si>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</si>
  <si>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</si>
  <si>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</si>
  <si>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</si>
  <si>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</si>
  <si>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</si>
  <si>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</si>
  <si>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</si>
  <si>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</si>
  <si>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</si>
  <si>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</si>
  <si>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</si>
  <si>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</si>
  <si>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</si>
  <si>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</si>
  <si>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</si>
  <si>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</si>
  <si>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</si>
  <si>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</si>
  <si>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</si>
  <si>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</si>
  <si>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</si>
  <si>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</si>
  <si>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</si>
  <si>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</si>
  <si>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</si>
  <si>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</si>
  <si>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</si>
  <si>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</si>
  <si>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</si>
  <si>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</si>
  <si>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</si>
  <si>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</si>
  <si>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</si>
  <si>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</si>
  <si>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</si>
  <si>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</si>
  <si>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</si>
  <si>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</si>
  <si>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</si>
  <si>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</si>
  <si>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</si>
  <si>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</si>
  <si>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</si>
  <si>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</si>
  <si>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</si>
  <si>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</si>
  <si>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</si>
  <si>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</si>
  <si>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</si>
  <si>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</si>
  <si>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</si>
  <si>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</si>
  <si>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</si>
  <si>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</si>
  <si>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</si>
  <si>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</si>
  <si>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</si>
  <si>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</si>
  <si>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</si>
  <si>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</si>
  <si>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</si>
  <si>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</si>
  <si>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</si>
  <si>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</si>
  <si>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</si>
  <si>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</si>
  <si>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</si>
  <si>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</si>
  <si>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</si>
  <si>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</si>
  <si>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</si>
  <si>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</si>
  <si>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</si>
  <si>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</si>
  <si>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</si>
  <si>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</si>
  <si>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</si>
  <si>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</si>
  <si>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</si>
  <si>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</si>
  <si>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</si>
  <si>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</si>
  <si>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</si>
  <si>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</si>
  <si>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</si>
  <si>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</si>
  <si>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</si>
  <si>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</si>
  <si>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</si>
  <si>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</si>
  <si>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</si>
  <si>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</si>
  <si>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</si>
  <si>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</si>
  <si>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</si>
  <si>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</si>
  <si>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</si>
  <si>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</si>
  <si>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</si>
  <si>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</si>
  <si>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</si>
  <si>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</si>
  <si>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</si>
  <si>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</si>
  <si>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</si>
  <si>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</si>
  <si>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</si>
  <si>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</si>
  <si>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</si>
  <si>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</si>
  <si>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</si>
  <si>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</si>
  <si>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</si>
  <si>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</si>
  <si>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</si>
  <si>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</si>
  <si>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</si>
  <si>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</si>
  <si>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</si>
  <si>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</si>
  <si>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</si>
  <si>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</si>
  <si>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</si>
  <si>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</si>
  <si>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</si>
  <si>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</si>
  <si>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</si>
  <si>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</si>
  <si>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</si>
  <si>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</si>
  <si>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</si>
  <si>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</si>
  <si>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</si>
  <si>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</si>
  <si>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</si>
  <si>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</si>
  <si>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</si>
  <si>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</si>
  <si>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</si>
  <si>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</si>
  <si>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</si>
  <si>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</si>
  <si>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</si>
  <si>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</si>
  <si>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</si>
  <si>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</si>
  <si>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</si>
  <si>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</si>
  <si>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</si>
  <si>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</si>
  <si>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</si>
  <si>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</si>
  <si>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</si>
  <si>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</si>
  <si>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</si>
  <si>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</si>
  <si>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</si>
  <si>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</si>
  <si>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</si>
  <si>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</si>
  <si>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</si>
  <si>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</si>
  <si>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</si>
  <si>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</si>
  <si>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</si>
  <si>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</si>
  <si>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</si>
  <si>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</si>
  <si>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</si>
  <si>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</si>
  <si>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</si>
  <si>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</si>
  <si>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</si>
  <si>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</si>
  <si>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</si>
  <si>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</si>
  <si>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</si>
  <si>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</si>
  <si>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</si>
  <si>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</si>
  <si>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</si>
  <si>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</si>
  <si>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</si>
  <si>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</si>
  <si>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</si>
  <si>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</si>
  <si>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</si>
  <si>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</si>
  <si>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</si>
  <si>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</si>
  <si>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</si>
  <si>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</si>
  <si>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</si>
  <si>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</si>
  <si>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</si>
  <si>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</si>
  <si>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</si>
  <si>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</si>
  <si>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</si>
  <si>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</si>
  <si>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</si>
  <si>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</si>
  <si>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</si>
  <si>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</si>
  <si>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</si>
  <si>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</si>
  <si>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</si>
  <si>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</si>
  <si>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</si>
  <si>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</si>
  <si>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</si>
  <si>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</si>
  <si>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</si>
  <si>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</si>
  <si>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</si>
  <si>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</si>
  <si>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</si>
  <si>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</si>
  <si>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</si>
  <si>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</si>
  <si>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</si>
  <si>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</si>
  <si>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</si>
  <si>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</si>
  <si>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</si>
  <si>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</si>
  <si>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</si>
  <si>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</si>
  <si>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</si>
  <si>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</si>
  <si>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</si>
  <si>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</si>
  <si>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</si>
  <si>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</si>
  <si>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</si>
  <si>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</si>
  <si>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</si>
  <si>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</si>
  <si>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</si>
  <si>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</si>
  <si>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</si>
  <si>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</si>
  <si>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</si>
  <si>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</si>
  <si>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</si>
  <si>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</si>
  <si>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</si>
  <si>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</si>
  <si>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</si>
  <si>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</si>
  <si>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</si>
  <si>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</si>
  <si>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</si>
  <si>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</si>
  <si>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</si>
  <si>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</si>
  <si>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</si>
  <si>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</si>
  <si>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</si>
  <si>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</si>
  <si>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</si>
  <si>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</si>
  <si>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</si>
  <si>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</si>
  <si>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</si>
  <si>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</si>
  <si>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</si>
  <si>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</si>
  <si>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</si>
  <si>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</si>
  <si>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</si>
  <si>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</si>
  <si>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</si>
  <si>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</si>
  <si>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</si>
  <si>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</si>
  <si>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</si>
  <si>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</si>
  <si>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</si>
  <si>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</si>
  <si>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</si>
  <si>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</si>
  <si>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</si>
  <si>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</si>
  <si>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</si>
  <si>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</si>
  <si>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</si>
  <si>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</si>
  <si>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</si>
  <si>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</si>
  <si>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</si>
  <si>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</si>
  <si>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</si>
  <si>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</si>
  <si>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</si>
  <si>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</si>
  <si>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</si>
  <si>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</si>
  <si>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</si>
  <si>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</si>
  <si>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</si>
  <si>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</si>
  <si>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</si>
  <si>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</si>
  <si>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</si>
  <si>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</si>
  <si>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</si>
  <si>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</si>
  <si>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</si>
  <si>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</si>
  <si>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</si>
  <si>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</si>
  <si>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</si>
  <si>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</si>
  <si>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</si>
  <si>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</si>
  <si>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</si>
  <si>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</si>
  <si>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</si>
  <si>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</si>
  <si>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</si>
  <si>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</si>
  <si>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</si>
  <si>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</si>
  <si>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</si>
  <si>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</si>
  <si>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</si>
  <si>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</si>
  <si>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</si>
  <si>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</si>
  <si>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</si>
  <si>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</si>
  <si>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</si>
  <si>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</si>
  <si>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</si>
  <si>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</si>
  <si>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</si>
  <si>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</si>
  <si>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</si>
  <si>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</si>
  <si>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</si>
  <si>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</si>
  <si>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</si>
  <si>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</si>
  <si>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</si>
  <si>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</si>
  <si>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</si>
  <si>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</si>
  <si>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</si>
  <si>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</si>
  <si>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</si>
  <si>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</si>
  <si>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</si>
  <si>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</si>
  <si>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</si>
  <si>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</si>
  <si>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</si>
  <si>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</si>
  <si>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</si>
  <si>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</si>
  <si>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</si>
  <si>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</si>
  <si>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</si>
  <si>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</si>
  <si>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</si>
  <si>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</si>
  <si>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</si>
  <si>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</si>
  <si>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</si>
  <si>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</si>
  <si>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</si>
  <si>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</si>
  <si>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</si>
  <si>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</si>
  <si>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</si>
  <si>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</si>
  <si>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</si>
  <si>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</si>
  <si>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</si>
  <si>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</si>
  <si>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</si>
  <si>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</si>
  <si>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</si>
  <si>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</si>
  <si>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</si>
  <si>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</si>
  <si>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</si>
  <si>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</si>
  <si>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</si>
  <si>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</si>
  <si>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</si>
  <si>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</si>
  <si>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</si>
  <si>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</si>
  <si>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</si>
  <si>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</si>
  <si>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</si>
  <si>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</si>
  <si>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</si>
  <si>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</si>
  <si>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</si>
  <si>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</si>
  <si>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</si>
  <si>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</si>
  <si>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</si>
  <si>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</si>
  <si>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</si>
  <si>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</si>
  <si>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</si>
  <si>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</si>
  <si>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</si>
  <si>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</si>
  <si>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</si>
  <si>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</si>
  <si>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</si>
  <si>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</si>
  <si>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</si>
  <si>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</si>
  <si>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</si>
  <si>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</si>
  <si>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</si>
  <si>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</si>
  <si>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</si>
  <si>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</si>
  <si>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</si>
  <si>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</si>
  <si>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</si>
  <si>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</si>
  <si>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</si>
  <si>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</si>
  <si>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</si>
  <si>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</si>
  <si>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</si>
  <si>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</si>
  <si>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</si>
  <si>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</si>
  <si>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</si>
  <si>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</si>
  <si>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</si>
  <si>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</si>
  <si>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</si>
  <si>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</si>
  <si>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</si>
  <si>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</si>
  <si>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</si>
  <si>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</si>
  <si>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</si>
  <si>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</si>
  <si>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</si>
  <si>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</si>
  <si>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</si>
  <si>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</si>
  <si>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</si>
  <si>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</si>
  <si>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</si>
  <si>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</si>
  <si>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</si>
  <si>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</si>
  <si>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</si>
  <si>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</si>
  <si>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</si>
  <si>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</si>
  <si>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</si>
  <si>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</si>
  <si>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</si>
  <si>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</si>
  <si>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</si>
  <si>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</si>
  <si>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</si>
  <si>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</si>
  <si>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</si>
  <si>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</si>
  <si>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</si>
  <si>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</si>
  <si>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</si>
  <si>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</si>
  <si>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</si>
  <si>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</si>
  <si>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</si>
  <si>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</si>
  <si>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</si>
  <si>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</si>
  <si>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</si>
  <si>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</si>
  <si>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</si>
  <si>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</si>
  <si>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</si>
  <si>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</si>
  <si>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</si>
  <si>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</si>
  <si>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</si>
  <si>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</si>
  <si>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</si>
  <si>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</si>
  <si>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</si>
  <si>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</si>
  <si>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</si>
  <si>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</si>
  <si>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</si>
  <si>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</si>
  <si>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</si>
  <si>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</si>
  <si>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</si>
  <si>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</si>
  <si>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</si>
  <si>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</si>
  <si>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</si>
  <si>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</si>
  <si>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</si>
  <si>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</si>
  <si>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</si>
  <si>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</si>
  <si>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</si>
  <si>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</si>
  <si>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</si>
  <si>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</si>
  <si>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</si>
  <si>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</si>
  <si>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</si>
  <si>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</si>
  <si>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</si>
  <si>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</si>
  <si>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</si>
  <si>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</si>
  <si>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</si>
  <si>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</si>
  <si>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</si>
  <si>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</si>
  <si>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</si>
  <si>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</si>
  <si>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</si>
  <si>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</si>
  <si>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</si>
  <si>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</si>
  <si>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</si>
  <si>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</si>
  <si>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</si>
  <si>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</si>
  <si>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</si>
  <si>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</si>
  <si>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</si>
  <si>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</si>
  <si>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</si>
  <si>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</si>
  <si>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</si>
  <si>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</si>
  <si>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</si>
  <si>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</si>
  <si>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</si>
  <si>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</si>
  <si>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</si>
  <si>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</si>
  <si>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</si>
  <si>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</si>
  <si>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</si>
  <si>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</si>
  <si>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</si>
  <si>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</si>
  <si>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</si>
  <si>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</si>
  <si>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</si>
  <si>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</si>
  <si>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</si>
  <si>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</si>
  <si>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</si>
  <si>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</si>
  <si>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</si>
  <si>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</si>
  <si>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</si>
  <si>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</si>
  <si>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</si>
  <si>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</si>
  <si>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</si>
  <si>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</si>
  <si>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</si>
  <si>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</si>
  <si>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</si>
  <si>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</si>
  <si>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</si>
  <si>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</si>
  <si>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</si>
  <si>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</si>
  <si>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</si>
  <si>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</si>
  <si>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</si>
  <si>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</si>
  <si>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</si>
  <si>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</si>
  <si>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</si>
  <si>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</si>
  <si>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</si>
  <si>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</si>
  <si>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</si>
  <si>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</si>
  <si>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</si>
  <si>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</si>
  <si>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</si>
  <si>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</si>
  <si>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</si>
  <si>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</si>
  <si>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</si>
  <si>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</si>
  <si>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</si>
  <si>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</si>
  <si>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</si>
  <si>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</si>
  <si>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</si>
  <si>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</si>
  <si>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</si>
  <si>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</si>
  <si>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</si>
  <si>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</si>
  <si>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</si>
  <si>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</si>
  <si>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</si>
  <si>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</si>
  <si>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</si>
  <si>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</si>
  <si>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</si>
  <si>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</si>
  <si>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</si>
  <si>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</si>
  <si>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</si>
  <si>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</si>
  <si>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</si>
  <si>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</si>
  <si>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</si>
  <si>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</si>
  <si>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</si>
  <si>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</si>
  <si>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</si>
  <si>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</si>
  <si>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</si>
  <si>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</si>
  <si>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</si>
  <si>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</si>
  <si>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</si>
  <si>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</si>
  <si>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</si>
  <si>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</si>
  <si>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</si>
  <si>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</si>
  <si>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</si>
  <si>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</si>
  <si>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</si>
  <si>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</si>
  <si>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</si>
  <si>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</si>
  <si>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</si>
  <si>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</si>
  <si>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</si>
  <si>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</si>
  <si>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</si>
  <si>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</si>
  <si>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</si>
  <si>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</si>
  <si>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</si>
  <si>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</si>
  <si>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</si>
  <si>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</si>
  <si>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</si>
  <si>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</si>
  <si>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</si>
  <si>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</si>
  <si>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</si>
  <si>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</si>
  <si>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</si>
  <si>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</si>
  <si>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</si>
  <si>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</si>
  <si>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</si>
  <si>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</si>
  <si>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</si>
  <si>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</si>
  <si>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</si>
  <si>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</si>
  <si>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</si>
  <si>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</si>
  <si>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</si>
  <si>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</si>
  <si>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</si>
  <si>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</si>
  <si>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</si>
  <si>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</si>
  <si>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</si>
  <si>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</si>
  <si>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</si>
  <si>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</si>
  <si>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</si>
  <si>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</si>
  <si>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</si>
  <si>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</si>
  <si>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</si>
  <si>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</si>
  <si>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</si>
  <si>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</si>
  <si>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</si>
  <si>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</si>
  <si>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</si>
  <si>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</si>
  <si>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</si>
  <si>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</si>
  <si>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</si>
  <si>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</si>
  <si>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</si>
  <si>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</si>
  <si>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</si>
  <si>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</si>
  <si>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</si>
  <si>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</si>
  <si>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</si>
  <si>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</si>
  <si>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</si>
  <si>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</si>
  <si>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</si>
  <si>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</si>
  <si>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</si>
  <si>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</si>
  <si>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</si>
  <si>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</si>
  <si>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</si>
  <si>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</si>
  <si>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</si>
  <si>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</si>
  <si>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</si>
  <si>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</si>
  <si>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</si>
  <si>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</si>
  <si>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</si>
  <si>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</si>
  <si>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</si>
  <si>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</si>
  <si>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</si>
  <si>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</si>
  <si>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</si>
  <si>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</si>
  <si>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</si>
  <si>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</si>
  <si>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</si>
  <si>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</si>
  <si>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</si>
  <si>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</si>
  <si>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</si>
  <si>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</si>
  <si>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</si>
  <si>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</si>
  <si>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</si>
  <si>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</si>
  <si>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</si>
  <si>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</si>
  <si>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</si>
  <si>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</si>
  <si>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</si>
  <si>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</si>
  <si>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</si>
  <si>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</si>
  <si>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</si>
  <si>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</si>
  <si>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</si>
  <si>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</si>
  <si>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</si>
  <si>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</si>
  <si>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</si>
  <si>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</si>
  <si>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</si>
  <si>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</si>
  <si>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</si>
  <si>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</si>
  <si>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</si>
  <si>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</si>
  <si>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</si>
  <si>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</si>
  <si>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</si>
  <si>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</si>
  <si>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</si>
  <si>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</si>
  <si>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</si>
  <si>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</si>
  <si>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</si>
  <si>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</si>
  <si>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</si>
  <si>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</si>
  <si>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</si>
  <si>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</si>
  <si>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</si>
  <si>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</si>
  <si>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</si>
  <si>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</si>
  <si>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</si>
  <si>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</si>
  <si>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</si>
  <si>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</si>
  <si>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</si>
  <si>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</si>
  <si>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</si>
  <si>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</si>
  <si>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</si>
  <si>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</si>
  <si>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</si>
  <si>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</si>
  <si>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</si>
  <si>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</si>
  <si>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</si>
  <si>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</si>
  <si>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</si>
  <si>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</si>
  <si>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</si>
  <si>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</si>
  <si>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</si>
  <si>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</si>
  <si>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</si>
  <si>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</si>
  <si>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</si>
  <si>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</si>
  <si>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</si>
  <si>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</si>
  <si>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</si>
  <si>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</si>
  <si>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</si>
  <si>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</si>
  <si>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</si>
  <si>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</si>
  <si>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</si>
  <si>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</si>
  <si>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</si>
  <si>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</si>
  <si>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</si>
  <si>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</si>
  <si>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</si>
  <si>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</si>
  <si>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</si>
  <si>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</si>
  <si>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</si>
  <si>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</si>
  <si>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</si>
  <si>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</si>
  <si>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</si>
  <si>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</si>
  <si>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</si>
  <si>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</si>
  <si>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</si>
  <si>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</si>
  <si>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</si>
  <si>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</si>
  <si>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</si>
  <si>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</si>
  <si>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</si>
  <si>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</si>
  <si>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</si>
  <si>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</si>
  <si>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</si>
  <si>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</si>
  <si>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</si>
  <si>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</si>
  <si>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</si>
  <si>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</si>
  <si>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</si>
  <si>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</si>
  <si>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</si>
  <si>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</si>
  <si>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</si>
  <si>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</si>
  <si>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</si>
  <si>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</si>
  <si>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</si>
  <si>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</si>
  <si>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</si>
  <si>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</si>
  <si>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</si>
  <si>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</si>
  <si>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</si>
  <si>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</si>
  <si>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</si>
  <si>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</si>
  <si>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</si>
  <si>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</si>
  <si>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</si>
  <si>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</si>
  <si>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</si>
  <si>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</si>
  <si>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</si>
  <si>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</si>
  <si>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</si>
  <si>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</si>
  <si>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</si>
  <si>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</si>
  <si>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</si>
  <si>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</si>
  <si>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</si>
  <si>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</si>
  <si>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</si>
  <si>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</si>
  <si>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</si>
  <si>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</si>
  <si>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</si>
  <si>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</si>
  <si>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</si>
  <si>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</si>
  <si>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</si>
  <si>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</si>
  <si>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</si>
  <si>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</si>
  <si>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</si>
  <si>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</si>
  <si>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</si>
  <si>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</si>
  <si>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</si>
  <si>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</si>
  <si>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</si>
  <si>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</si>
  <si>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</si>
  <si>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</si>
  <si>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</si>
  <si>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</si>
  <si>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</si>
  <si>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</si>
  <si>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</si>
  <si>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</si>
  <si>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</si>
  <si>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</si>
  <si>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</si>
  <si>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</si>
  <si>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</si>
  <si>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</si>
  <si>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</si>
  <si>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</si>
  <si>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</si>
  <si>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</si>
  <si>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</si>
  <si>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</si>
  <si>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</si>
  <si>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</si>
  <si>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</si>
  <si>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</si>
  <si>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</si>
  <si>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</si>
  <si>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</si>
  <si>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</si>
  <si>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</si>
  <si>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</si>
  <si>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</si>
  <si>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</si>
  <si>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</si>
  <si>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</si>
  <si>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</si>
  <si>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</si>
  <si>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</si>
  <si>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</si>
  <si>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</si>
  <si>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</si>
  <si>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</si>
  <si>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</si>
  <si>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</si>
  <si>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</si>
  <si>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</si>
  <si>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</si>
  <si>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</si>
  <si>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</si>
  <si>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</si>
  <si>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</si>
  <si>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</si>
  <si>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</si>
  <si>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</si>
  <si>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</si>
  <si>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</si>
  <si>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</si>
  <si>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</si>
  <si>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</si>
  <si>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</si>
  <si>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</si>
  <si>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</si>
  <si>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</si>
  <si>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</si>
  <si>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</si>
  <si>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</si>
  <si>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</si>
  <si>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</si>
  <si>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</si>
  <si>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</si>
  <si>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</si>
  <si>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</si>
  <si>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</si>
  <si>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</si>
  <si>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</si>
  <si>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</si>
  <si>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</si>
  <si>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</si>
  <si>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</si>
  <si>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</si>
  <si>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</si>
  <si>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</si>
  <si>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</si>
  <si>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</si>
  <si>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</si>
  <si>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</si>
  <si>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</si>
  <si>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</si>
  <si>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</si>
  <si>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</si>
  <si>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</si>
  <si>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</si>
  <si>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</si>
  <si>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</si>
  <si>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</si>
  <si>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</si>
  <si>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</si>
  <si>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</si>
  <si>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</si>
  <si>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</si>
  <si>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</si>
  <si>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</si>
  <si>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</si>
  <si>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</si>
  <si>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</si>
  <si>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</si>
  <si>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</si>
  <si>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</si>
  <si>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</si>
  <si>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</si>
  <si>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</si>
  <si>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</si>
  <si>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</si>
  <si>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</si>
  <si>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</si>
  <si>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</si>
  <si>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</si>
  <si>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</si>
  <si>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</si>
  <si>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</si>
  <si>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</si>
  <si>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</si>
  <si>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</si>
  <si>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</si>
  <si>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</si>
  <si>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</si>
  <si>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</si>
  <si>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</si>
  <si>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</si>
  <si>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</si>
  <si>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</si>
  <si>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</si>
  <si>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</si>
  <si>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</si>
  <si>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</si>
  <si>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</si>
  <si>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</si>
  <si>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</si>
  <si>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</si>
  <si>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</si>
  <si>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</si>
  <si>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</si>
  <si>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</si>
  <si>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</si>
  <si>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</si>
  <si>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</si>
  <si>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</si>
  <si>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</si>
  <si>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</si>
  <si>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</si>
  <si>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</si>
  <si>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</si>
  <si>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</si>
  <si>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</si>
  <si>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</si>
  <si>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</si>
  <si>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</si>
  <si>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</si>
  <si>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</si>
  <si>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</si>
  <si>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</si>
  <si>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</si>
  <si>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</si>
  <si>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</si>
  <si>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</si>
  <si>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</si>
  <si>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</si>
  <si>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</si>
  <si>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</si>
  <si>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</si>
  <si>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</si>
  <si>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</si>
  <si>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</si>
  <si>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</si>
  <si>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</si>
  <si>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</si>
  <si>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</si>
  <si>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</si>
  <si>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</si>
  <si>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</si>
  <si>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</si>
  <si>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</si>
  <si>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</si>
  <si>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</si>
  <si>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</si>
  <si>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</si>
  <si>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</si>
  <si>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</si>
  <si>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</si>
  <si>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</si>
  <si>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</si>
  <si>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</si>
  <si>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</si>
  <si>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</si>
  <si>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</si>
  <si>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</si>
  <si>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</si>
  <si>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</si>
  <si>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</si>
  <si>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</si>
  <si>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</si>
  <si>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</si>
  <si>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</si>
  <si>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</si>
  <si>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</si>
  <si>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</si>
  <si>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</si>
  <si>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</si>
  <si>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</si>
  <si>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</si>
  <si>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</si>
  <si>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</si>
  <si>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</si>
  <si>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</si>
  <si>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</si>
  <si>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</si>
  <si>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</si>
  <si>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</si>
  <si>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</si>
  <si>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</si>
  <si>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</si>
  <si>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</si>
  <si>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</si>
  <si>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</si>
  <si>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</si>
  <si>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</si>
  <si>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</si>
  <si>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</si>
  <si>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</si>
  <si>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</si>
  <si>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</si>
  <si>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</si>
  <si>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</si>
  <si>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</si>
  <si>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</si>
  <si>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</si>
  <si>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</si>
  <si>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</si>
  <si>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</si>
  <si>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</si>
  <si>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</si>
  <si>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</si>
  <si>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</si>
  <si>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</si>
  <si>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</si>
  <si>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</si>
  <si>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</si>
  <si>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</si>
  <si>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</si>
  <si>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</si>
  <si>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</si>
  <si>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</si>
  <si>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</si>
  <si>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</si>
  <si>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</si>
  <si>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</si>
  <si>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</si>
  <si>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</si>
  <si>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</si>
  <si>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</si>
  <si>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</si>
  <si>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</si>
  <si>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</si>
  <si>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</si>
  <si>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</si>
  <si>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</si>
  <si>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</si>
  <si>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</si>
  <si>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</si>
  <si>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</si>
  <si>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</si>
  <si>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</si>
  <si>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</si>
  <si>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</si>
  <si>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</si>
  <si>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</si>
  <si>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</si>
  <si>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</si>
  <si>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</si>
  <si>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</si>
  <si>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</si>
  <si>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</si>
  <si>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</si>
  <si>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</si>
  <si>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</si>
  <si>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</si>
  <si>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</si>
  <si>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</si>
  <si>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</si>
  <si>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</si>
  <si>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</si>
  <si>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</si>
  <si>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</si>
  <si>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</si>
  <si>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</si>
  <si>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</si>
  <si>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</si>
  <si>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</si>
  <si>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</si>
  <si>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</si>
  <si>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</si>
  <si>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</si>
  <si>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</si>
  <si>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</si>
  <si>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</si>
  <si>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</si>
  <si>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</si>
  <si>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</si>
  <si>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</si>
  <si>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</si>
  <si>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</si>
  <si>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</si>
  <si>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</si>
  <si>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</si>
  <si>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</si>
  <si>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</si>
  <si>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</si>
  <si>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</si>
  <si>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</si>
  <si>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</si>
  <si>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</si>
  <si>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</si>
  <si>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</si>
  <si>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</si>
  <si>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</si>
  <si>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</si>
  <si>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</si>
  <si>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</si>
  <si>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</si>
  <si>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</si>
  <si>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</si>
  <si>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</si>
  <si>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</si>
  <si>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</si>
  <si>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</si>
  <si>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</si>
  <si>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</si>
  <si>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</si>
  <si>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</si>
  <si>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</si>
  <si>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</si>
  <si>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</si>
  <si>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</si>
  <si>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</si>
  <si>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</si>
  <si>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</si>
  <si>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</si>
  <si>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</si>
  <si>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</si>
  <si>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</si>
  <si>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</si>
  <si>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</si>
  <si>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</si>
  <si>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</si>
  <si>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</si>
  <si>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</si>
  <si>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</si>
  <si>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</si>
  <si>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</si>
  <si>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</si>
  <si>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</si>
  <si>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</si>
  <si>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</si>
  <si>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</si>
  <si>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</si>
  <si>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</si>
  <si>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</si>
  <si>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</si>
  <si>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</si>
  <si>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</si>
  <si>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</si>
  <si>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</si>
  <si>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</si>
  <si>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</si>
  <si>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</si>
  <si>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</si>
  <si>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</si>
  <si>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</si>
  <si>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</si>
  <si>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</si>
  <si>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</si>
  <si>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</si>
  <si>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</si>
  <si>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</si>
  <si>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</si>
  <si>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</si>
  <si>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</si>
  <si>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</si>
  <si>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</si>
  <si>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</si>
  <si>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</si>
  <si>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</si>
  <si>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</si>
  <si>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</si>
  <si>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</si>
  <si>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</si>
  <si>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</si>
  <si>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</si>
  <si>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</si>
  <si>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</si>
  <si>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</si>
  <si>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</si>
  <si>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</si>
  <si>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</si>
  <si>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</si>
  <si>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</si>
  <si>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</si>
  <si>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</si>
  <si>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</si>
  <si>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</si>
  <si>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</si>
  <si>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</si>
  <si>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</si>
  <si>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</si>
  <si>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</si>
  <si>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</si>
  <si>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</si>
  <si>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</si>
  <si>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</si>
  <si>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</si>
  <si>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</si>
  <si>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</si>
  <si>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</si>
  <si>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</si>
  <si>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</si>
  <si>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</si>
  <si>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</si>
  <si>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</si>
  <si>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</si>
  <si>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</si>
  <si>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</si>
  <si>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</si>
  <si>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</si>
  <si>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</si>
  <si>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</si>
  <si>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</si>
  <si>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</si>
  <si>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</si>
  <si>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</si>
  <si>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</si>
  <si>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</si>
  <si>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</si>
  <si>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</si>
  <si>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</si>
  <si>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</si>
  <si>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</si>
  <si>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</si>
  <si>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</si>
  <si>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</si>
  <si>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</si>
  <si>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</si>
  <si>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</si>
  <si>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</si>
  <si>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</si>
  <si>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</si>
  <si>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</si>
  <si>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</si>
  <si>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</si>
  <si>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</si>
  <si>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</si>
  <si>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</si>
  <si>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</si>
  <si>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</si>
  <si>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</si>
  <si>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</si>
  <si>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</si>
  <si>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</si>
  <si>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</si>
  <si>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</si>
  <si>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</si>
  <si>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</si>
  <si>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</si>
  <si>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</si>
  <si>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</si>
  <si>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</si>
  <si>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</si>
  <si>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</si>
  <si>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</si>
  <si>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</si>
  <si>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</si>
  <si>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</si>
  <si>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</si>
  <si>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</si>
  <si>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</si>
  <si>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</si>
  <si>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</si>
  <si>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</si>
  <si>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</si>
  <si>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</si>
  <si>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</si>
  <si>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</si>
  <si>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</si>
  <si>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</si>
  <si>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</si>
  <si>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</si>
  <si>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</si>
  <si>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</si>
  <si>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</si>
  <si>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</si>
  <si>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</si>
  <si>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</si>
  <si>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</si>
  <si>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</si>
  <si>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</si>
  <si>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</si>
  <si>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</si>
  <si>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</si>
  <si>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</si>
  <si>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</si>
  <si>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</si>
  <si>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</si>
  <si>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</si>
  <si>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</si>
  <si>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</si>
  <si>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</si>
  <si>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</si>
  <si>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</si>
  <si>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</si>
  <si>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</si>
  <si>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</si>
  <si>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</si>
  <si>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</si>
  <si>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</si>
  <si>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</si>
  <si>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</si>
  <si>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</si>
  <si>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</si>
  <si>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</si>
  <si>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</si>
  <si>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</si>
  <si>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</si>
  <si>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</si>
  <si>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</si>
  <si>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</si>
  <si>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</si>
  <si>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</si>
  <si>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</si>
  <si>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</si>
  <si>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</si>
  <si>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</si>
  <si>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</si>
  <si>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</si>
  <si>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</si>
  <si>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</si>
  <si>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</si>
  <si>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</si>
  <si>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</si>
  <si>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</si>
  <si>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</si>
  <si>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</si>
  <si>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</si>
  <si>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</si>
  <si>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</si>
  <si>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</si>
  <si>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</si>
  <si>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</si>
  <si>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</si>
  <si>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</si>
  <si>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</si>
  <si>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</si>
  <si>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</si>
  <si>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</si>
  <si>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</si>
  <si>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</si>
  <si>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</si>
  <si>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</si>
  <si>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</si>
  <si>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</si>
  <si>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</si>
  <si>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</si>
  <si>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</si>
  <si>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</si>
  <si>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</si>
  <si>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</si>
  <si>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</si>
  <si>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</si>
  <si>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</si>
  <si>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</si>
  <si>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</si>
  <si>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</si>
  <si>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</si>
  <si>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</si>
  <si>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</si>
  <si>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</si>
  <si>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</si>
  <si>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</si>
  <si>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</si>
  <si>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</si>
  <si>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</si>
  <si>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</si>
  <si>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</si>
  <si>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</si>
  <si>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</si>
  <si>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</si>
  <si>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</si>
  <si>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</si>
  <si>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</si>
  <si>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</si>
  <si>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</si>
  <si>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</si>
  <si>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</si>
  <si>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</si>
  <si>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</si>
  <si>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</si>
  <si>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</si>
  <si>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</si>
  <si>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</si>
  <si>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</si>
  <si>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</si>
  <si>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</si>
  <si>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</si>
  <si>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</si>
  <si>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</si>
  <si>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</si>
  <si>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</si>
  <si>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</si>
  <si>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</si>
  <si>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</si>
  <si>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</si>
  <si>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</si>
  <si>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</si>
  <si>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</si>
  <si>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</si>
  <si>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</si>
  <si>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</si>
  <si>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</si>
  <si>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</si>
  <si>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</si>
  <si>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</si>
  <si>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</si>
  <si>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</si>
  <si>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</si>
  <si>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</si>
  <si>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</si>
  <si>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</si>
  <si>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</si>
  <si>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</si>
  <si>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</si>
  <si>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</si>
  <si>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</si>
  <si>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</si>
  <si>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</si>
  <si>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</si>
  <si>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</si>
  <si>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</si>
  <si>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</si>
  <si>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</si>
  <si>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</si>
  <si>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</si>
  <si>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</si>
  <si>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</si>
  <si>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</si>
  <si>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</si>
  <si>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</si>
  <si>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</si>
  <si>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</si>
  <si>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</si>
  <si>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</si>
  <si>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</si>
  <si>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</si>
  <si>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</si>
  <si>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</si>
  <si>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</si>
  <si>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</si>
  <si>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</si>
  <si>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</si>
  <si>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</si>
  <si>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</si>
  <si>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</si>
  <si>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</si>
  <si>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</si>
  <si>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</si>
  <si>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</si>
  <si>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</si>
  <si>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</si>
  <si>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</si>
  <si>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</si>
  <si>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</si>
  <si>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</si>
  <si>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</si>
  <si>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</si>
  <si>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</si>
  <si>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</si>
  <si>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</si>
  <si>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</si>
  <si>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</si>
  <si>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</si>
  <si>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</si>
  <si>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</si>
  <si>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</si>
  <si>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</si>
  <si>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</si>
  <si>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</si>
  <si>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</si>
  <si>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</si>
  <si>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</si>
  <si>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</si>
  <si>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</si>
  <si>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</si>
  <si>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</si>
  <si>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</si>
  <si>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</si>
  <si>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</si>
  <si>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</si>
  <si>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</si>
  <si>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</si>
  <si>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</si>
  <si>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</si>
  <si>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</si>
  <si>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</si>
  <si>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</si>
  <si>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</si>
  <si>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</si>
  <si>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</si>
  <si>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</si>
  <si>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</si>
  <si>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</si>
  <si>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</si>
  <si>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</si>
  <si>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</si>
  <si>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</si>
  <si>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</si>
  <si>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</si>
  <si>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</si>
  <si>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</si>
  <si>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</si>
  <si>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</si>
  <si>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</si>
  <si>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</si>
  <si>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</si>
  <si>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</si>
  <si>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</si>
  <si>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</si>
  <si>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</si>
  <si>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</si>
  <si>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</si>
  <si>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</si>
  <si>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</si>
  <si>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</si>
  <si>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</si>
  <si>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</si>
  <si>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</si>
  <si>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</si>
  <si>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</si>
  <si>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</si>
  <si>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</si>
  <si>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</si>
  <si>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</si>
  <si>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</si>
  <si>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</si>
  <si>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</si>
  <si>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</si>
  <si>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</si>
  <si>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</si>
  <si>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</si>
  <si>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</si>
  <si>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</si>
  <si>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</si>
  <si>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</si>
  <si>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</si>
  <si>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</si>
  <si>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</si>
  <si>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</si>
  <si>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</si>
  <si>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</si>
  <si>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</si>
  <si>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</si>
  <si>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</si>
  <si>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</si>
  <si>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</si>
  <si>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</si>
  <si>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</si>
  <si>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</si>
  <si>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</si>
  <si>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</si>
  <si>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</si>
  <si>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</si>
  <si>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</si>
  <si>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</si>
  <si>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</si>
  <si>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</si>
  <si>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</si>
  <si>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</si>
  <si>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</si>
  <si>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</si>
  <si>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</si>
  <si>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</si>
  <si>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</si>
  <si>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</si>
  <si>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</si>
  <si>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</si>
  <si>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</si>
  <si>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</si>
  <si>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</si>
  <si>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</si>
  <si>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</si>
  <si>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</si>
  <si>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</si>
  <si>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</si>
  <si>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</si>
  <si>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</si>
  <si>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</si>
  <si>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</si>
  <si>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</si>
  <si>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</si>
  <si>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</si>
  <si>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</si>
  <si>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</si>
  <si>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</si>
  <si>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</si>
  <si>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</si>
  <si>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</si>
  <si>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</si>
  <si>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</si>
  <si>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</si>
  <si>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</si>
  <si>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</si>
  <si>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</si>
  <si>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</si>
  <si>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</si>
  <si>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</si>
  <si>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</si>
  <si>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</si>
  <si>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</si>
  <si>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</si>
  <si>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</si>
  <si>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</si>
  <si>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</si>
  <si>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</si>
  <si>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</si>
  <si>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</si>
  <si>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</si>
  <si>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</si>
  <si>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</si>
  <si>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</si>
  <si>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</si>
  <si>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</si>
  <si>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</si>
  <si>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</si>
  <si>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</si>
  <si>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</si>
  <si>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</si>
  <si>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</si>
  <si>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</si>
  <si>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</si>
  <si>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</si>
  <si>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</si>
  <si>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</si>
  <si>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</si>
  <si>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</si>
  <si>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</si>
  <si>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</si>
  <si>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</si>
  <si>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</si>
  <si>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</si>
  <si>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</si>
  <si>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</si>
  <si>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</si>
  <si>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</si>
  <si>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</si>
  <si>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</si>
  <si>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</si>
  <si>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</si>
  <si>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</si>
  <si>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</si>
  <si>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</si>
  <si>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</si>
  <si>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</si>
  <si>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</si>
  <si>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</si>
  <si>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</si>
  <si>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</si>
  <si>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</si>
  <si>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</si>
  <si>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</si>
  <si>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</si>
  <si>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</si>
  <si>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</si>
  <si>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</si>
  <si>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</si>
  <si>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</si>
  <si>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</si>
  <si>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</si>
  <si>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</si>
  <si>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</si>
  <si>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</si>
  <si>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</si>
  <si>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</si>
  <si>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</si>
  <si>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</si>
  <si>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</si>
  <si>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</si>
  <si>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</si>
  <si>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</si>
  <si>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</si>
  <si>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</si>
  <si>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</si>
  <si>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</si>
  <si>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</si>
  <si>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</si>
  <si>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</si>
  <si>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</si>
  <si>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</si>
  <si>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</si>
  <si>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</si>
  <si>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</si>
  <si>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</si>
  <si>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</si>
  <si>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</si>
  <si>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</si>
  <si>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</si>
  <si>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</si>
  <si>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</si>
  <si>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</si>
  <si>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</si>
  <si>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</si>
  <si>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</si>
  <si>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</si>
  <si>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</si>
  <si>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</si>
  <si>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</si>
  <si>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</si>
  <si>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</si>
  <si>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</si>
  <si>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</si>
  <si>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</si>
  <si>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</si>
  <si>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</si>
  <si>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</si>
  <si>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</si>
  <si>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</si>
  <si>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</si>
  <si>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</si>
  <si>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</si>
  <si>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</si>
  <si>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</si>
  <si>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</si>
  <si>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</si>
  <si>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</si>
  <si>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</si>
  <si>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</si>
  <si>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</si>
  <si>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</si>
  <si>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</si>
  <si>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</si>
  <si>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</si>
  <si>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</si>
  <si>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</si>
  <si>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</si>
  <si>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</si>
  <si>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</si>
  <si>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</si>
  <si>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</si>
  <si>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</si>
  <si>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</si>
  <si>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</si>
  <si>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</si>
  <si>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</si>
  <si>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</si>
  <si>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</si>
  <si>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</si>
  <si>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</si>
  <si>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</si>
  <si>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</si>
  <si>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</si>
  <si>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</si>
  <si>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</si>
  <si>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</si>
  <si>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</si>
  <si>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</si>
  <si>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</si>
  <si>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</si>
  <si>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</si>
  <si>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</si>
  <si>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</si>
  <si>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</si>
  <si>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</si>
  <si>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</si>
  <si>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</si>
  <si>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</si>
  <si>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</si>
  <si>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</si>
  <si>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</si>
  <si>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</si>
  <si>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</si>
  <si>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</si>
  <si>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</si>
  <si>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</si>
  <si>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</si>
  <si>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</si>
  <si>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</si>
  <si>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</si>
  <si>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</si>
  <si>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</si>
  <si>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</si>
  <si>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</si>
  <si>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</si>
  <si>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</si>
  <si>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</si>
  <si>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</si>
  <si>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</si>
  <si>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</si>
  <si>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</si>
  <si>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</si>
  <si>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</si>
  <si>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</si>
  <si>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</si>
  <si>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</si>
  <si>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</si>
  <si>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</si>
  <si>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</si>
  <si>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</si>
  <si>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</si>
  <si>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</si>
  <si>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</si>
  <si>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</si>
  <si>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</si>
  <si>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</si>
  <si>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</si>
  <si>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</si>
  <si>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</si>
  <si>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</si>
  <si>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</si>
  <si>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</si>
  <si>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</si>
  <si>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</si>
  <si>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</si>
  <si>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</si>
  <si>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</si>
  <si>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</si>
  <si>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</si>
  <si>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</si>
  <si>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</si>
  <si>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</si>
  <si>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</si>
  <si>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</si>
  <si>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</si>
  <si>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</si>
  <si>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</si>
  <si>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</si>
  <si>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</si>
  <si>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</si>
  <si>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</si>
  <si>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</si>
  <si>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</si>
  <si>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</si>
  <si>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</si>
  <si>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</si>
  <si>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</si>
  <si>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</si>
  <si>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</si>
  <si>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</si>
  <si>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</si>
  <si>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</si>
  <si>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</si>
  <si>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</si>
  <si>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</si>
  <si>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</si>
  <si>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</si>
  <si>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</si>
  <si>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</si>
  <si>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</si>
  <si>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</si>
  <si>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</si>
  <si>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</si>
  <si>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</si>
  <si>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</si>
  <si>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</si>
  <si>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</si>
  <si>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</si>
  <si>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</si>
  <si>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</si>
  <si>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</si>
  <si>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</si>
  <si>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</si>
  <si>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</si>
  <si>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</si>
  <si>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</si>
  <si>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</si>
  <si>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</si>
  <si>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</si>
  <si>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</si>
  <si>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</si>
  <si>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</si>
  <si>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</si>
  <si>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</si>
  <si>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</si>
  <si>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</si>
  <si>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</si>
  <si>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</si>
  <si>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</si>
  <si>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</si>
  <si>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</si>
  <si>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</si>
  <si>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</si>
  <si>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</si>
  <si>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</si>
  <si>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</si>
  <si>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</si>
  <si>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</si>
  <si>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</si>
  <si>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</si>
  <si>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</si>
  <si>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</si>
  <si>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</si>
  <si>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</si>
  <si>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</si>
  <si>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</si>
  <si>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</si>
  <si>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</si>
  <si>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</si>
  <si>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</si>
  <si>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</si>
  <si>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</si>
  <si>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</si>
  <si>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</si>
  <si>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</si>
  <si>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</si>
  <si>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</si>
  <si>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</si>
  <si>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</si>
  <si>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</si>
  <si>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</si>
  <si>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</si>
  <si>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</si>
  <si>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</si>
  <si>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</si>
  <si>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</si>
  <si>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</si>
  <si>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</si>
  <si>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</si>
  <si>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</si>
  <si>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</si>
  <si>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</si>
  <si>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</si>
  <si>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</si>
  <si>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</si>
  <si>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</si>
  <si>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</si>
  <si>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</si>
  <si>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</si>
  <si>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</si>
  <si>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</si>
  <si>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</si>
  <si>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</si>
  <si>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</si>
  <si>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</si>
  <si>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</si>
  <si>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</si>
  <si>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</si>
  <si>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</si>
  <si>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</si>
  <si>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</si>
  <si>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</si>
  <si>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</si>
  <si>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</si>
  <si>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</si>
  <si>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</si>
  <si>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</si>
  <si>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</si>
  <si>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</si>
  <si>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</si>
  <si>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</si>
  <si>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</si>
  <si>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</si>
  <si>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</si>
  <si>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</si>
  <si>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</si>
  <si>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</si>
  <si>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</si>
  <si>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</si>
  <si>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</si>
  <si>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</si>
  <si>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</si>
  <si>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</si>
  <si>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</si>
  <si>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</si>
  <si>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</si>
  <si>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</si>
  <si>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</si>
  <si>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</si>
  <si>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</si>
  <si>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</si>
  <si>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</si>
  <si>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</si>
  <si>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</si>
  <si>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</si>
  <si>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</si>
  <si>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</si>
  <si>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</si>
  <si>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</si>
  <si>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</si>
  <si>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</si>
  <si>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</si>
  <si>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</si>
  <si>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</si>
  <si>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</si>
  <si>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</si>
  <si>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</si>
  <si>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</si>
  <si>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</si>
  <si>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</si>
  <si>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</si>
  <si>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</si>
  <si>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</si>
  <si>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</si>
  <si>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</si>
  <si>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</si>
  <si>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</si>
  <si>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</si>
  <si>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</si>
  <si>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</si>
  <si>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</si>
  <si>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</si>
  <si>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</si>
  <si>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</si>
  <si>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</si>
  <si>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</si>
  <si>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</si>
  <si>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</si>
  <si>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</si>
  <si>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</si>
  <si>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</si>
  <si>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</si>
  <si>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</si>
  <si>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</si>
  <si>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</si>
  <si>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</si>
  <si>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</si>
  <si>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</si>
  <si>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</si>
  <si>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</si>
  <si>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</si>
  <si>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</si>
  <si>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</si>
  <si>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</si>
  <si>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</si>
  <si>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</si>
  <si>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</si>
  <si>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</si>
  <si>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</si>
  <si>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</si>
  <si>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</si>
  <si>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</si>
  <si>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</si>
  <si>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</si>
  <si>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</si>
  <si>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</si>
  <si>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</si>
  <si>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</si>
  <si>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</si>
  <si>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</si>
  <si>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</si>
  <si>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</si>
  <si>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</si>
  <si>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</si>
  <si>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</si>
  <si>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</si>
  <si>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</si>
  <si>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</si>
  <si>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</si>
  <si>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</si>
  <si>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</si>
  <si>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</si>
  <si>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</si>
  <si>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</si>
  <si>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</si>
  <si>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</si>
  <si>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</si>
  <si>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</si>
  <si>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</si>
  <si>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</si>
  <si>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</si>
  <si>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</si>
  <si>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</si>
  <si>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</si>
  <si>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</si>
  <si>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</si>
  <si>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</si>
  <si>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</si>
  <si>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</si>
  <si>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</si>
  <si>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</si>
  <si>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</si>
  <si>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</si>
  <si>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</si>
  <si>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</si>
  <si>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</si>
  <si>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</si>
  <si>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</si>
  <si>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</si>
  <si>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</si>
  <si>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</si>
  <si>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</si>
  <si>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</si>
  <si>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</si>
  <si>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</si>
  <si>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</si>
  <si>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</si>
  <si>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</si>
  <si>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</si>
  <si>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</si>
  <si>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</si>
  <si>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</si>
  <si>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</si>
  <si>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</si>
  <si>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</si>
  <si>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</si>
  <si>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</si>
  <si>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</si>
  <si>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</si>
  <si>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</si>
  <si>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</si>
  <si>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</si>
  <si>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</si>
  <si>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</si>
  <si>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</si>
  <si>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</si>
  <si>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</si>
  <si>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</si>
  <si>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</si>
  <si>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</si>
  <si>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</si>
  <si>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</si>
  <si>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</si>
  <si>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</si>
  <si>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</si>
  <si>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</si>
  <si>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</si>
  <si>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</si>
  <si>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</si>
  <si>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</si>
  <si>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</si>
  <si>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</si>
  <si>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</si>
  <si>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</si>
  <si>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</si>
  <si>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</si>
  <si>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</si>
  <si>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</si>
  <si>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</si>
  <si>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</si>
  <si>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</si>
  <si>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</si>
  <si>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</si>
  <si>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</si>
  <si>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</si>
  <si>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</si>
  <si>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</si>
  <si>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</si>
  <si>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</si>
  <si>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</si>
  <si>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</si>
  <si>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</si>
  <si>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</si>
  <si>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</si>
  <si>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</si>
  <si>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</si>
  <si>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</si>
  <si>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</si>
  <si>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</si>
  <si>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</si>
  <si>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</si>
  <si>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</si>
  <si>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</si>
  <si>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</si>
  <si>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</si>
  <si>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</si>
  <si>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</si>
  <si>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</si>
  <si>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</si>
  <si>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</si>
  <si>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</si>
  <si>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</si>
  <si>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</si>
  <si>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</si>
  <si>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</si>
  <si>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</si>
  <si>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</si>
  <si>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</si>
  <si>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</si>
  <si>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</si>
  <si>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</si>
  <si>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</si>
  <si>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</si>
  <si>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</si>
  <si>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</si>
  <si>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</si>
  <si>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</si>
  <si>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</si>
  <si>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</si>
  <si>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</si>
  <si>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</si>
  <si>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</si>
  <si>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</si>
  <si>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</si>
  <si>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</si>
  <si>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</si>
  <si>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</si>
  <si>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</si>
  <si>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</si>
  <si>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</si>
  <si>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</si>
  <si>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</si>
  <si>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</si>
  <si>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</si>
  <si>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</si>
  <si>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</si>
  <si>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</si>
  <si>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</si>
  <si>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</si>
  <si>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</si>
  <si>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</si>
  <si>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</si>
  <si>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</si>
  <si>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</si>
  <si>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</si>
  <si>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</si>
  <si>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</si>
  <si>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</si>
  <si>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</si>
  <si>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</si>
  <si>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</si>
  <si>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</si>
  <si>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</si>
  <si>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</si>
  <si>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</si>
  <si>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</si>
  <si>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</si>
  <si>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</si>
  <si>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</si>
  <si>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</si>
  <si>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</si>
  <si>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</si>
  <si>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</si>
  <si>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</si>
  <si>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</si>
  <si>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</si>
  <si>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</si>
  <si>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</si>
  <si>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</si>
  <si>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</si>
  <si>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</si>
  <si>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</si>
  <si>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</si>
  <si>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</si>
  <si>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</si>
  <si>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</si>
  <si>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</si>
  <si>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</si>
  <si>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</si>
  <si>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</si>
  <si>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</si>
  <si>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</si>
  <si>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</si>
  <si>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</si>
  <si>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</si>
  <si>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</si>
  <si>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</si>
  <si>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</si>
  <si>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</si>
  <si>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</si>
  <si>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</si>
  <si>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</si>
  <si>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</si>
  <si>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</si>
  <si>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</si>
  <si>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</si>
  <si>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</si>
  <si>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</si>
  <si>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</si>
  <si>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</si>
  <si>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</si>
  <si>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</si>
  <si>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</si>
  <si>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</si>
  <si>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</si>
  <si>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</si>
  <si>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</si>
  <si>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</si>
  <si>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</si>
  <si>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</si>
  <si>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</si>
  <si>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</si>
  <si>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</si>
  <si>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</si>
  <si>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</si>
  <si>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</si>
  <si>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</si>
  <si>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</si>
  <si>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</si>
  <si>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</si>
  <si>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</si>
  <si>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</si>
  <si>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</si>
  <si>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</si>
  <si>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</si>
  <si>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</si>
  <si>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</si>
  <si>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</si>
  <si>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</si>
  <si>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</si>
  <si>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</si>
  <si>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</si>
  <si>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</si>
  <si>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</si>
  <si>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</si>
  <si>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</si>
  <si>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</si>
  <si>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</si>
  <si>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</si>
  <si>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</si>
  <si>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</si>
  <si>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</si>
  <si>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</si>
  <si>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</si>
  <si>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</si>
  <si>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</si>
  <si>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</si>
  <si>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</si>
  <si>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</si>
  <si>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</si>
  <si>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</si>
  <si>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</si>
  <si>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</si>
  <si>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</si>
  <si>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</si>
  <si>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</si>
  <si>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</si>
  <si>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</si>
  <si>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</si>
  <si>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</si>
  <si>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</si>
  <si>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</si>
  <si>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</si>
  <si>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</si>
  <si>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</si>
  <si>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</si>
  <si>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</si>
  <si>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</si>
  <si>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</si>
  <si>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</si>
  <si>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</si>
  <si>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</si>
  <si>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</si>
  <si>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</si>
  <si>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</si>
  <si>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</si>
  <si>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</si>
  <si>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</si>
  <si>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</si>
  <si>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</si>
  <si>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</si>
  <si>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</si>
  <si>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</si>
  <si>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</si>
  <si>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</si>
  <si>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</si>
  <si>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</si>
  <si>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</si>
  <si>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</si>
  <si>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</si>
  <si>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</si>
  <si>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</si>
  <si>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</si>
  <si>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</si>
  <si>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</si>
  <si>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</si>
  <si>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</si>
  <si>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</si>
  <si>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</si>
  <si>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</si>
  <si>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</si>
  <si>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</si>
  <si>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</si>
  <si>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</si>
  <si>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</si>
  <si>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</si>
  <si>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</si>
  <si>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</si>
  <si>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</si>
  <si>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</si>
  <si>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</si>
  <si>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</si>
  <si>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</si>
  <si>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</si>
  <si>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</si>
  <si>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</si>
  <si>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</si>
  <si>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</si>
  <si>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</si>
  <si>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</si>
  <si>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</si>
  <si>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</si>
  <si>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</si>
  <si>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</si>
  <si>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</si>
  <si>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</si>
  <si>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</si>
  <si>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</si>
  <si>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</si>
  <si>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</si>
  <si>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</si>
  <si>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</si>
  <si>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</si>
  <si>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</si>
  <si>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</si>
  <si>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</si>
  <si>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</si>
  <si>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</si>
  <si>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</si>
  <si>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</si>
  <si>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</si>
  <si>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</si>
  <si>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</si>
  <si>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</si>
  <si>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</si>
  <si>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</si>
  <si>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</si>
  <si>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</si>
  <si>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</si>
  <si>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</si>
  <si>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</si>
  <si>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</si>
  <si>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</si>
  <si>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</si>
  <si>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</si>
  <si>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</si>
  <si>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</si>
  <si>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</si>
  <si>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</si>
  <si>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</si>
  <si>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</si>
  <si>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</si>
  <si>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</si>
  <si>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</si>
  <si>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</si>
  <si>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</si>
  <si>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</si>
  <si>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</si>
  <si>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</si>
  <si>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</si>
  <si>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</si>
  <si>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</si>
  <si>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</si>
  <si>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</si>
  <si>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</si>
  <si>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</si>
  <si>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</si>
  <si>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</si>
  <si>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</si>
  <si>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</si>
  <si>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</si>
  <si>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</si>
  <si>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</si>
  <si>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</si>
  <si>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</si>
  <si>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</si>
  <si>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</si>
  <si>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</si>
  <si>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</si>
  <si>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</si>
  <si>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</si>
  <si>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</si>
  <si>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</si>
  <si>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</si>
  <si>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</si>
  <si>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</si>
  <si>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</si>
  <si>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</si>
  <si>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</si>
  <si>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</si>
  <si>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</si>
  <si>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</si>
  <si>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</si>
  <si>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</si>
  <si>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</si>
  <si>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</si>
  <si>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</si>
  <si>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</si>
  <si>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</si>
  <si>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</si>
  <si>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</si>
  <si>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</si>
  <si>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</si>
  <si>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</si>
  <si>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</si>
  <si>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</si>
  <si>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</si>
  <si>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</si>
  <si>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</si>
  <si>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</si>
  <si>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</si>
  <si>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</si>
  <si>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</si>
  <si>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</si>
  <si>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</si>
  <si>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</si>
  <si>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</si>
  <si>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</si>
  <si>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</si>
  <si>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</si>
  <si>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</si>
  <si>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</si>
  <si>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</si>
  <si>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</si>
  <si>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</si>
  <si>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</si>
  <si>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</si>
  <si>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</si>
  <si>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</si>
  <si>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</si>
  <si>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</si>
  <si>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</si>
  <si>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</si>
  <si>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</si>
  <si>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</si>
  <si>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</si>
  <si>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</si>
  <si>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</si>
  <si>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</si>
  <si>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</si>
  <si>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</si>
  <si>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</si>
  <si>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</si>
  <si>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</si>
  <si>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</si>
  <si>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</si>
  <si>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</si>
  <si>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</si>
  <si>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</si>
  <si>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</si>
  <si>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</si>
  <si>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</si>
  <si>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</si>
  <si>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</si>
  <si>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</si>
  <si>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</si>
  <si>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</si>
  <si>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</si>
  <si>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</si>
  <si>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</si>
  <si>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</si>
  <si>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</si>
  <si>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</si>
  <si>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</si>
  <si>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</si>
  <si>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</si>
  <si>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</si>
  <si>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</si>
  <si>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</si>
  <si>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</si>
  <si>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</si>
  <si>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</si>
  <si>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</si>
  <si>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</si>
  <si>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</si>
  <si>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</si>
  <si>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</si>
  <si>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</si>
  <si>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</si>
  <si>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</si>
  <si>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</si>
  <si>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</si>
  <si>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</si>
  <si>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</si>
  <si>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</si>
  <si>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</si>
  <si>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</si>
  <si>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</si>
  <si>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</si>
  <si>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</si>
  <si>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</si>
  <si>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</si>
  <si>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</si>
  <si>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</si>
  <si>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</si>
  <si>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</si>
  <si>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</si>
  <si>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</si>
  <si>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</si>
  <si>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</si>
  <si>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</si>
  <si>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</si>
  <si>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</si>
  <si>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</si>
  <si>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</si>
  <si>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</si>
  <si>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</si>
  <si>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</si>
  <si>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</si>
  <si>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</si>
  <si>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</si>
  <si>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</si>
  <si>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</si>
  <si>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</si>
  <si>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</si>
  <si>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</si>
  <si>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</si>
  <si>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</si>
  <si>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</si>
  <si>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</si>
  <si>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</si>
  <si>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</si>
  <si>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</si>
  <si>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</si>
  <si>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</si>
  <si>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</si>
  <si>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</si>
  <si>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</si>
  <si>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</si>
  <si>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</si>
  <si>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</si>
  <si>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</si>
  <si>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</si>
  <si>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</si>
  <si>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</si>
  <si>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</si>
  <si>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</si>
  <si>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</si>
  <si>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</si>
  <si>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</si>
  <si>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</si>
  <si>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</si>
  <si>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</si>
  <si>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</si>
  <si>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</si>
  <si>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</si>
  <si>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</si>
  <si>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</si>
  <si>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</si>
  <si>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</si>
  <si>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</si>
  <si>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</si>
  <si>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</si>
  <si>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</si>
  <si>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</si>
  <si>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</si>
  <si>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</si>
  <si>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</si>
  <si>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</si>
  <si>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</si>
  <si>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</si>
  <si>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</si>
  <si>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</si>
  <si>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</si>
  <si>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</si>
  <si>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</si>
  <si>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</si>
  <si>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</si>
  <si>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</si>
  <si>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</si>
  <si>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</si>
  <si>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</si>
  <si>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</si>
  <si>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</si>
  <si>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</si>
  <si>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</si>
  <si>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</si>
  <si>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</si>
  <si>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</si>
  <si>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</si>
  <si>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</si>
  <si>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</si>
  <si>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</si>
  <si>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</si>
  <si>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</si>
  <si>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</si>
  <si>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</si>
  <si>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</si>
  <si>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</si>
  <si>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</si>
  <si>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</si>
  <si>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</si>
  <si>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</si>
  <si>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</si>
  <si>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</si>
  <si>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</si>
  <si>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</si>
  <si>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</si>
  <si>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</si>
  <si>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</si>
  <si>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</si>
  <si>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</si>
  <si>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</si>
  <si>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</si>
  <si>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</si>
  <si>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</si>
  <si>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</si>
  <si>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</si>
  <si>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</si>
  <si>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</si>
  <si>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</si>
  <si>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</si>
  <si>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</si>
  <si>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</si>
  <si>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</si>
  <si>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</si>
  <si>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</si>
  <si>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</si>
  <si>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</si>
  <si>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</si>
  <si>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</si>
  <si>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</si>
  <si>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</si>
  <si>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</si>
  <si>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</si>
  <si>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</si>
  <si>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</si>
  <si>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</si>
  <si>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</si>
  <si>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</si>
  <si>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</si>
  <si>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</si>
  <si>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</si>
  <si>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</si>
  <si>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</si>
  <si>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</si>
  <si>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</si>
  <si>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</si>
  <si>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</si>
  <si>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</si>
  <si>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</si>
  <si>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</si>
  <si>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</si>
  <si>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</si>
  <si>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</si>
  <si>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</si>
  <si>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</si>
  <si>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</si>
  <si>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</si>
  <si>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</si>
  <si>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</si>
  <si>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</si>
  <si>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</si>
  <si>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</si>
  <si>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</si>
  <si>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</si>
  <si>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</si>
  <si>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</si>
  <si>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</si>
  <si>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</si>
  <si>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</si>
  <si>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</si>
  <si>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</si>
  <si>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</si>
  <si>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</si>
  <si>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</si>
  <si>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</si>
  <si>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</si>
  <si>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</si>
  <si>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</si>
  <si>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</si>
  <si>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</si>
  <si>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</si>
  <si>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</si>
  <si>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</si>
  <si>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</si>
  <si>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</si>
  <si>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</si>
  <si>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</si>
  <si>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</si>
  <si>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</si>
  <si>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</si>
  <si>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</si>
  <si>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</si>
  <si>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</si>
  <si>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</si>
  <si>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</si>
  <si>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</si>
  <si>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</si>
  <si>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</si>
  <si>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</si>
  <si>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</si>
  <si>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</si>
  <si>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</si>
  <si>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</si>
  <si>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</si>
  <si>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</si>
  <si>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</si>
  <si>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</si>
  <si>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</si>
  <si>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</si>
  <si>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</si>
  <si>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</si>
  <si>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</si>
  <si>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</si>
  <si>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</si>
  <si>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</si>
  <si>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</si>
  <si>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</si>
  <si>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</si>
  <si>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</si>
  <si>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</si>
  <si>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</si>
  <si>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</si>
  <si>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</si>
  <si>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</si>
  <si>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</si>
  <si>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</si>
  <si>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</si>
  <si>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</si>
  <si>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</si>
  <si>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</si>
  <si>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</si>
  <si>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</si>
  <si>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</si>
  <si>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</si>
  <si>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</si>
  <si>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</si>
  <si>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</si>
  <si>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</si>
  <si>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</si>
  <si>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</si>
  <si>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</si>
  <si>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</si>
  <si>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</si>
  <si>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</si>
  <si>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</si>
  <si>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</si>
  <si>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</si>
  <si>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</si>
  <si>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</si>
  <si>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</si>
  <si>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</si>
  <si>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</si>
  <si>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</si>
  <si>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</si>
  <si>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</si>
  <si>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</si>
  <si>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</si>
  <si>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</si>
  <si>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</si>
  <si>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</si>
  <si>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</si>
  <si>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</si>
  <si>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</si>
  <si>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</si>
  <si>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</si>
  <si>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</si>
  <si>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</si>
  <si>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</si>
  <si>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</si>
  <si>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</si>
  <si>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</si>
  <si>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</si>
  <si>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</si>
  <si>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</si>
  <si>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</si>
  <si>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</si>
  <si>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</si>
  <si>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</si>
  <si>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</si>
  <si>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</si>
  <si>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</si>
  <si>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</si>
  <si>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</si>
  <si>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</si>
  <si>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</si>
  <si>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</si>
  <si>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</si>
  <si>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</si>
  <si>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</si>
  <si>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</si>
  <si>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</si>
  <si>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</si>
  <si>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</si>
  <si>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</si>
  <si>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</si>
  <si>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</si>
  <si>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</si>
  <si>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</si>
  <si>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</si>
  <si>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</si>
  <si>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</si>
  <si>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</si>
  <si>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</si>
  <si>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</si>
  <si>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</si>
  <si>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</si>
  <si>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</si>
  <si>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</si>
  <si>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</si>
  <si>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</si>
  <si>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</si>
  <si>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</si>
  <si>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</si>
  <si>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</si>
  <si>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</si>
  <si>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</si>
  <si>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</si>
  <si>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</si>
  <si>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</si>
  <si>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</si>
  <si>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</si>
  <si>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</si>
  <si>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</si>
  <si>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</si>
  <si>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</si>
  <si>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</si>
  <si>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</si>
  <si>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</si>
  <si>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</si>
  <si>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</si>
  <si>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</si>
  <si>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</si>
  <si>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</si>
  <si>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</si>
  <si>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</si>
  <si>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</si>
  <si>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</si>
  <si>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</si>
  <si>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</si>
  <si>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</si>
  <si>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</si>
  <si>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</si>
  <si>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</si>
  <si>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</si>
  <si>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</si>
  <si>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</si>
  <si>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</si>
  <si>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</si>
  <si>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</si>
  <si>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</si>
  <si>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</si>
  <si>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</si>
  <si>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</si>
  <si>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</si>
  <si>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</si>
  <si>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</si>
  <si>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</si>
  <si>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</si>
  <si>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</si>
  <si>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</si>
  <si>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</si>
  <si>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</si>
  <si>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</si>
  <si>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</si>
  <si>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</si>
  <si>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</si>
  <si>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</si>
  <si>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</si>
  <si>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</si>
  <si>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</si>
  <si>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</si>
  <si>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</si>
  <si>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</si>
  <si>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</si>
  <si>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</si>
  <si>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</si>
  <si>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</si>
  <si>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</si>
  <si>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</si>
  <si>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</si>
  <si>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</si>
  <si>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</si>
  <si>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</si>
  <si>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</si>
  <si>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</si>
  <si>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</si>
  <si>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</si>
  <si>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</si>
  <si>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</si>
  <si>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</si>
  <si>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</si>
  <si>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</si>
  <si>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</si>
  <si>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</si>
  <si>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</si>
  <si>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</si>
  <si>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</si>
  <si>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</si>
  <si>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</si>
  <si>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</si>
  <si>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</si>
  <si>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</si>
  <si>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</si>
  <si>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</si>
  <si>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</si>
  <si>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</si>
  <si>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</si>
  <si>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</si>
  <si>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</si>
  <si>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</si>
  <si>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</si>
  <si>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</si>
  <si>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</si>
  <si>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</si>
  <si>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</si>
  <si>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</si>
  <si>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</si>
  <si>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</si>
  <si>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</si>
  <si>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</si>
  <si>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</si>
  <si>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</si>
  <si>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</si>
  <si>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</si>
  <si>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</si>
  <si>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</si>
  <si>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</si>
  <si>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</si>
  <si>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</si>
  <si>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</si>
  <si>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</si>
  <si>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</si>
  <si>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</si>
  <si>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</si>
  <si>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</si>
  <si>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</si>
  <si>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</si>
  <si>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</si>
  <si>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</si>
  <si>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</si>
  <si>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</si>
  <si>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</si>
  <si>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</si>
  <si>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</si>
  <si>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</si>
  <si>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</si>
  <si>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</si>
  <si>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</si>
  <si>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</si>
  <si>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</si>
  <si>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</si>
  <si>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</si>
  <si>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</si>
  <si>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</si>
  <si>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</si>
  <si>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</si>
  <si>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</si>
  <si>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</si>
  <si>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</si>
  <si>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</si>
  <si>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</si>
  <si>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</si>
  <si>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</si>
  <si>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</si>
  <si>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</si>
  <si>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</si>
  <si>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</si>
  <si>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</si>
  <si>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</si>
  <si>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</si>
  <si>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</si>
  <si>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</si>
  <si>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</si>
  <si>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</si>
  <si>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</si>
  <si>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</si>
  <si>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</si>
  <si>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</si>
  <si>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</si>
  <si>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</si>
  <si>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</si>
  <si>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</si>
  <si>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</si>
  <si>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</si>
  <si>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</si>
  <si>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</si>
  <si>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</si>
  <si>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</si>
  <si>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</si>
  <si>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</si>
  <si>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</si>
  <si>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</si>
  <si>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</si>
  <si>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</si>
  <si>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</si>
  <si>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</si>
  <si>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</si>
  <si>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</si>
  <si>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</si>
  <si>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</si>
  <si>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</si>
  <si>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</si>
  <si>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</si>
  <si>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</si>
  <si>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</si>
  <si>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</si>
  <si>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</si>
  <si>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</si>
  <si>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</si>
  <si>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</si>
  <si>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</si>
  <si>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</si>
  <si>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</si>
  <si>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</si>
  <si>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</si>
  <si>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</si>
  <si>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</si>
  <si>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</si>
  <si>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</si>
  <si>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</si>
  <si>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</si>
  <si>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</si>
  <si>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</si>
  <si>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</si>
  <si>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</si>
  <si>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</si>
  <si>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</si>
  <si>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</si>
  <si>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</si>
  <si>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</si>
  <si>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</si>
  <si>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</si>
  <si>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</si>
  <si>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</si>
  <si>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</si>
  <si>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</si>
  <si>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</si>
  <si>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</si>
  <si>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</si>
  <si>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</si>
  <si>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</si>
  <si>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</si>
  <si>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</si>
  <si>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</si>
  <si>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</si>
  <si>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</si>
  <si>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</si>
  <si>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</si>
  <si>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</si>
  <si>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</si>
  <si>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</si>
  <si>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</si>
  <si>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</si>
  <si>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</si>
  <si>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</si>
  <si>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</si>
  <si>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</si>
  <si>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</si>
  <si>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</si>
  <si>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</si>
  <si>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</si>
  <si>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</si>
  <si>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</si>
  <si>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</si>
  <si>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</si>
  <si>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</si>
  <si>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</si>
  <si>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</si>
  <si>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</si>
  <si>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</si>
  <si>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</si>
  <si>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</si>
  <si>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</si>
  <si>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</si>
  <si>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</si>
  <si>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</si>
  <si>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</si>
  <si>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</si>
  <si>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</si>
  <si>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</si>
  <si>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</si>
  <si>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</si>
  <si>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</si>
  <si>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</si>
  <si>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</si>
  <si>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</si>
  <si>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</si>
  <si>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</si>
  <si>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</si>
  <si>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</si>
  <si>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</si>
  <si>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</si>
  <si>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</si>
  <si>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</si>
  <si>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</si>
  <si>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</si>
  <si>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</si>
  <si>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</si>
  <si>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</si>
  <si>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</si>
  <si>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</si>
  <si>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</si>
  <si>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</si>
  <si>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</si>
  <si>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</si>
  <si>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</si>
  <si>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</si>
  <si>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</si>
  <si>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</si>
  <si>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</si>
  <si>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</si>
  <si>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</si>
  <si>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</si>
  <si>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</si>
  <si>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</si>
  <si>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</si>
  <si>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</si>
  <si>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</si>
  <si>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</si>
  <si>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</si>
  <si>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</si>
  <si>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</si>
  <si>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</si>
  <si>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</si>
  <si>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</si>
  <si>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</si>
  <si>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</si>
  <si>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</si>
  <si>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</si>
  <si>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</si>
  <si>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</si>
  <si>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</si>
  <si>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</si>
  <si>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</si>
  <si>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</si>
  <si>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</si>
  <si>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</si>
  <si>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</si>
  <si>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</si>
  <si>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</si>
  <si>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</si>
  <si>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</si>
  <si>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</si>
  <si>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</si>
  <si>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</si>
  <si>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</si>
  <si>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</si>
  <si>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</si>
  <si>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</si>
  <si>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</si>
  <si>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</si>
  <si>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</si>
  <si>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</si>
  <si>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</si>
  <si>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</si>
  <si>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</si>
  <si>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</si>
  <si>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</si>
  <si>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</si>
  <si>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</si>
  <si>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</si>
  <si>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</si>
  <si>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</si>
  <si>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</si>
  <si>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</si>
  <si>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</si>
  <si>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</si>
  <si>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</si>
  <si>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</si>
  <si>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</si>
  <si>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</si>
  <si>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</si>
  <si>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</si>
  <si>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</si>
  <si>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</si>
  <si>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</si>
  <si>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</si>
  <si>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</si>
  <si>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</si>
  <si>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</si>
  <si>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</si>
  <si>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</si>
  <si>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</si>
  <si>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</si>
  <si>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</si>
  <si>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</si>
  <si>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</si>
  <si>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</si>
  <si>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</si>
  <si>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</si>
  <si>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</si>
  <si>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</si>
  <si>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</si>
  <si>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</si>
  <si>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</si>
  <si>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</si>
  <si>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</si>
  <si>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</si>
  <si>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</si>
  <si>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</si>
  <si>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</si>
  <si>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</si>
  <si>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</si>
  <si>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</si>
  <si>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</si>
  <si>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</si>
  <si>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</si>
  <si>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</si>
  <si>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</si>
  <si>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</si>
  <si>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</si>
  <si>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</si>
  <si>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</si>
  <si>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</si>
  <si>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</si>
  <si>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</si>
  <si>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</si>
  <si>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</si>
  <si>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</si>
  <si>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</si>
  <si>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</si>
  <si>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</si>
  <si>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</si>
  <si>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</si>
  <si>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</si>
  <si>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</si>
  <si>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</si>
  <si>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</si>
  <si>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</si>
  <si>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</si>
  <si>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</si>
  <si>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</si>
  <si>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</si>
  <si>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</si>
  <si>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</si>
  <si>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</si>
  <si>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</si>
  <si>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</si>
  <si>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</si>
  <si>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</si>
  <si>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</si>
  <si>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</si>
  <si>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</si>
  <si>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</si>
  <si>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</si>
  <si>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</si>
  <si>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</si>
  <si>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</si>
  <si>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</si>
  <si>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</si>
  <si>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</si>
  <si>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</si>
  <si>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</si>
  <si>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</si>
  <si>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</si>
  <si>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</si>
  <si>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</si>
  <si>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</si>
  <si>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</si>
  <si>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</si>
  <si>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</si>
  <si>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</si>
  <si>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</si>
  <si>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</si>
  <si>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</si>
  <si>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</si>
  <si>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</si>
  <si>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</si>
  <si>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</si>
  <si>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</si>
  <si>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</si>
  <si>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</si>
  <si>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</si>
  <si>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</si>
  <si>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</si>
  <si>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</si>
  <si>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</si>
  <si>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</si>
  <si>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</si>
  <si>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</si>
  <si>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</si>
  <si>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</si>
  <si>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</si>
  <si>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</si>
  <si>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</si>
  <si>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</si>
  <si>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</si>
  <si>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</si>
  <si>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</si>
  <si>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</si>
  <si>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</si>
  <si>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</si>
  <si>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</si>
  <si>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</si>
  <si>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</si>
  <si>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</si>
  <si>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</si>
  <si>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</si>
  <si>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</si>
  <si>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</si>
  <si>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</si>
  <si>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</si>
  <si>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</si>
  <si>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</si>
  <si>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</si>
  <si>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</si>
  <si>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</si>
  <si>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</si>
  <si>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</si>
  <si>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</si>
  <si>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</si>
  <si>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</si>
  <si>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</si>
  <si>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</si>
  <si>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</si>
  <si>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</si>
  <si>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</si>
  <si>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</si>
  <si>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</si>
  <si>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</si>
  <si>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</si>
  <si>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</si>
  <si>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</si>
  <si>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</si>
  <si>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</si>
  <si>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</si>
  <si>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</si>
  <si>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</si>
  <si>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</si>
  <si>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</si>
  <si>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</si>
  <si>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</si>
  <si>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</si>
  <si>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</si>
  <si>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</si>
  <si>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</si>
  <si>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</si>
  <si>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</si>
  <si>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</si>
  <si>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</si>
  <si>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</si>
  <si>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</si>
  <si>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</si>
  <si>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</si>
  <si>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</si>
  <si>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</si>
  <si>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</si>
  <si>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</si>
  <si>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</si>
  <si>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</si>
  <si>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</si>
  <si>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</si>
  <si>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</si>
  <si>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</si>
  <si>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</si>
  <si>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</si>
  <si>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</si>
  <si>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</si>
  <si>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</si>
  <si>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</si>
  <si>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</si>
  <si>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</si>
  <si>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</si>
  <si>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</si>
  <si>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</si>
  <si>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</si>
  <si>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</si>
  <si>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</si>
  <si>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</si>
  <si>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</si>
  <si>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</si>
  <si>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</si>
  <si>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</si>
  <si>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</si>
  <si>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</si>
  <si>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</si>
  <si>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</si>
  <si>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</si>
  <si>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</si>
  <si>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</si>
  <si>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</si>
  <si>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</si>
  <si>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</si>
  <si>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</si>
  <si>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</si>
  <si>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</si>
  <si>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</si>
  <si>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</si>
  <si>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</si>
  <si>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</si>
  <si>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</si>
  <si>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</si>
  <si>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</si>
  <si>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</si>
  <si>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</si>
  <si>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</si>
  <si>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</si>
  <si>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</si>
  <si>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</si>
  <si>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</si>
  <si>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</si>
  <si>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</si>
  <si>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</si>
  <si>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</si>
  <si>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</si>
  <si>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</si>
  <si>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</si>
  <si>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</si>
  <si>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</si>
  <si>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</si>
  <si>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</si>
  <si>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</si>
  <si>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</si>
  <si>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</si>
  <si>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</si>
  <si>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</si>
  <si>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</si>
  <si>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</si>
  <si>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</si>
  <si>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</si>
  <si>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</si>
  <si>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</si>
  <si>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</si>
  <si>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</si>
  <si>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</si>
  <si>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</si>
  <si>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</si>
  <si>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</si>
  <si>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</si>
  <si>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</si>
  <si>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</si>
  <si>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</si>
  <si>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</si>
  <si>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</si>
  <si>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</si>
  <si>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</si>
  <si>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</si>
  <si>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</si>
  <si>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</si>
  <si>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</si>
  <si>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</si>
  <si>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</si>
  <si>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</si>
  <si>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</si>
  <si>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</si>
  <si>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</si>
  <si>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</si>
  <si>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</si>
  <si>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</si>
  <si>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</si>
  <si>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</si>
  <si>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</si>
  <si>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</si>
  <si>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</si>
  <si>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</si>
  <si>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</si>
  <si>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</si>
  <si>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</si>
  <si>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</si>
  <si>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</si>
  <si>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</si>
  <si>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</si>
  <si>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</si>
  <si>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</si>
  <si>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</si>
  <si>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</si>
  <si>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</si>
  <si>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</si>
  <si>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</si>
  <si>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</si>
  <si>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</si>
  <si>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</si>
  <si>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</si>
  <si>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</si>
  <si>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</si>
  <si>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</si>
  <si>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</si>
  <si>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</si>
  <si>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</si>
  <si>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</si>
  <si>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</si>
  <si>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</si>
  <si>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</si>
  <si>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</si>
  <si>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</si>
  <si>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</si>
  <si>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</si>
  <si>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</si>
  <si>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</si>
  <si>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</si>
  <si>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</si>
  <si>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</si>
  <si>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</si>
  <si>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</si>
  <si>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</si>
  <si>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</si>
  <si>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</si>
  <si>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</si>
  <si>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</si>
  <si>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</si>
  <si>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</si>
  <si>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</si>
  <si>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</si>
  <si>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</si>
  <si>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</si>
  <si>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</si>
  <si>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</si>
  <si>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</si>
  <si>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</si>
  <si>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</si>
  <si>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</si>
  <si>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</si>
  <si>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</si>
  <si>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</si>
  <si>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</si>
  <si>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</si>
  <si>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</si>
  <si>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</si>
  <si>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</si>
  <si>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</si>
  <si>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</si>
  <si>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</si>
  <si>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</si>
  <si>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</si>
  <si>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</si>
  <si>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</si>
  <si>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</si>
  <si>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</si>
  <si>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</si>
  <si>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</si>
  <si>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</si>
  <si>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</si>
  <si>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</si>
  <si>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</si>
  <si>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</si>
  <si>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</si>
  <si>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</si>
  <si>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</si>
  <si>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</si>
  <si>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</si>
  <si>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</si>
  <si>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</si>
  <si>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</si>
  <si>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</si>
  <si>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</si>
  <si>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</si>
  <si>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</si>
  <si>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</si>
  <si>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</si>
  <si>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</si>
  <si>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</si>
  <si>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</si>
  <si>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</si>
  <si>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</si>
  <si>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</si>
  <si>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</si>
  <si>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</si>
  <si>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</si>
  <si>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</si>
  <si>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</si>
  <si>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</si>
  <si>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</si>
  <si>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</si>
  <si>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</si>
  <si>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</si>
  <si>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</si>
  <si>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</si>
  <si>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</si>
  <si>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</si>
  <si>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</si>
  <si>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</si>
  <si>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</si>
  <si>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</si>
  <si>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</si>
  <si>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</si>
  <si>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</si>
  <si>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</si>
  <si>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</si>
  <si>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</si>
  <si>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</si>
  <si>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</si>
  <si>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</si>
  <si>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</si>
  <si>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</si>
  <si>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</si>
  <si>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</si>
  <si>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</si>
  <si>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</si>
  <si>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</si>
  <si>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</si>
  <si>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</si>
  <si>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</si>
  <si>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</si>
  <si>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</si>
  <si>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</si>
  <si>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</si>
  <si>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</si>
  <si>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</si>
  <si>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</si>
  <si>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</si>
  <si>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</si>
  <si>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</si>
  <si>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</si>
  <si>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</si>
  <si>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</si>
  <si>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</si>
  <si>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</si>
  <si>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</si>
  <si>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</si>
  <si>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</si>
  <si>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</si>
  <si>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</si>
  <si>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</si>
  <si>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</si>
  <si>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</si>
  <si>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</si>
  <si>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</si>
  <si>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</si>
  <si>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</si>
  <si>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</si>
  <si>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</si>
  <si>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</si>
  <si>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</si>
  <si>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</si>
  <si>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</si>
  <si>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</si>
  <si>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</si>
  <si>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</si>
  <si>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</si>
  <si>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</si>
  <si>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</si>
  <si>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</si>
  <si>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</si>
  <si>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</si>
  <si>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</si>
  <si>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</si>
  <si>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</si>
  <si>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</si>
  <si>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</si>
  <si>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</si>
  <si>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</si>
  <si>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</si>
  <si>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</si>
  <si>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</si>
  <si>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</si>
  <si>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</si>
  <si>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</si>
  <si>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</si>
  <si>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</si>
  <si>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</si>
  <si>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</si>
  <si>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</si>
  <si>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</si>
  <si>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</si>
  <si>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</si>
  <si>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</si>
  <si>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</si>
  <si>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</si>
  <si>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</si>
  <si>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</si>
  <si>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</si>
  <si>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</si>
  <si>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</si>
  <si>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</si>
  <si>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</si>
  <si>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</si>
  <si>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</si>
  <si>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</si>
  <si>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</si>
  <si>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</si>
  <si>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</si>
  <si>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</si>
  <si>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</si>
  <si>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</si>
  <si>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</si>
  <si>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</si>
  <si>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</si>
  <si>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</si>
  <si>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</si>
  <si>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</si>
  <si>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</si>
  <si>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</si>
  <si>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</si>
  <si>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</si>
  <si>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</si>
  <si>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</si>
  <si>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</si>
  <si>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</si>
  <si>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</si>
  <si>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</si>
  <si>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</si>
  <si>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</si>
  <si>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</si>
  <si>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</si>
  <si>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</si>
  <si>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</si>
  <si>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</si>
  <si>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</si>
  <si>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</si>
  <si>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</si>
  <si>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</si>
  <si>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</si>
  <si>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</si>
  <si>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</si>
  <si>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</si>
  <si>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</si>
  <si>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</si>
  <si>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</si>
  <si>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</si>
  <si>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</si>
  <si>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</si>
  <si>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</si>
  <si>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</si>
  <si>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</si>
  <si>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</si>
  <si>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</si>
  <si>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</si>
  <si>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</si>
  <si>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</si>
  <si>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</si>
  <si>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</si>
  <si>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</si>
  <si>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</si>
  <si>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</si>
  <si>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</si>
  <si>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</si>
  <si>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</si>
  <si>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</si>
  <si>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</si>
  <si>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</si>
  <si>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</si>
  <si>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</si>
  <si>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</si>
  <si>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</si>
  <si>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</si>
  <si>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</si>
  <si>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</si>
  <si>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</si>
  <si>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</si>
  <si>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</si>
  <si>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</si>
  <si>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</si>
  <si>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</si>
  <si>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</si>
  <si>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</si>
  <si>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</si>
  <si>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</si>
  <si>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</si>
  <si>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</si>
  <si>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</si>
  <si>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</si>
  <si>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</si>
  <si>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</si>
  <si>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</si>
  <si>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</si>
  <si>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</si>
  <si>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</si>
  <si>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</si>
  <si>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</si>
  <si>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</si>
  <si>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</si>
  <si>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</si>
  <si>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</si>
  <si>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</si>
  <si>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</si>
  <si>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</si>
  <si>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</si>
  <si>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</si>
  <si>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</si>
  <si>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</si>
  <si>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</si>
  <si>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</si>
  <si>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</si>
  <si>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</si>
  <si>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</si>
  <si>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</si>
  <si>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</si>
  <si>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</si>
  <si>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</si>
  <si>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</si>
  <si>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</si>
  <si>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</si>
  <si>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</si>
  <si>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</si>
  <si>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</si>
  <si>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</si>
  <si>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</si>
  <si>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</si>
  <si>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</si>
  <si>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</si>
  <si>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</si>
  <si>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</si>
  <si>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</si>
  <si>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</si>
  <si>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</si>
  <si>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</si>
  <si>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</si>
  <si>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</si>
  <si>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</si>
  <si>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</si>
  <si>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</si>
  <si>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</si>
  <si>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</si>
  <si>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</si>
  <si>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</si>
  <si>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</si>
  <si>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</si>
  <si>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</si>
  <si>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</si>
  <si>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</si>
  <si>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</si>
  <si>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</si>
  <si>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</si>
  <si>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</si>
  <si>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</si>
  <si>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</si>
  <si>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</si>
  <si>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</si>
  <si>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</si>
  <si>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</si>
  <si>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</si>
  <si>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</si>
  <si>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</si>
  <si>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</si>
  <si>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</si>
  <si>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</si>
  <si>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</si>
  <si>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</si>
  <si>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</si>
  <si>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</si>
  <si>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</si>
  <si>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</si>
  <si>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</si>
  <si>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</si>
  <si>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</si>
  <si>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</si>
  <si>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</si>
  <si>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</si>
  <si>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</si>
  <si>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</si>
  <si>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</si>
  <si>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</si>
  <si>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</si>
  <si>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</si>
  <si>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</si>
  <si>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</si>
  <si>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</si>
  <si>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</si>
  <si>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</si>
  <si>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</si>
  <si>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</si>
  <si>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</si>
  <si>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</si>
  <si>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</si>
  <si>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</si>
  <si>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</si>
  <si>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</si>
  <si>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</si>
  <si>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</si>
  <si>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</si>
  <si>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</si>
  <si>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</si>
  <si>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</si>
  <si>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</si>
  <si>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</si>
  <si>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</si>
  <si>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</si>
  <si>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</si>
  <si>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</si>
  <si>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</si>
  <si>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</si>
  <si>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</si>
  <si>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</si>
  <si>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</si>
  <si>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</si>
  <si>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</si>
  <si>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</si>
  <si>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</si>
  <si>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</si>
  <si>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</si>
  <si>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</si>
  <si>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</si>
  <si>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</si>
  <si>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</si>
  <si>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</si>
  <si>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</si>
  <si>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</si>
  <si>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</si>
  <si>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</si>
  <si>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</si>
  <si>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</si>
  <si>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</si>
  <si>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</si>
  <si>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</si>
  <si>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</si>
  <si>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</si>
  <si>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</si>
  <si>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</si>
  <si>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</si>
  <si>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</si>
  <si>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</si>
  <si>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</si>
  <si>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</si>
  <si>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</si>
  <si>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</si>
  <si>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</si>
  <si>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</si>
  <si>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</si>
  <si>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</si>
  <si>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</si>
  <si>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</si>
  <si>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</si>
  <si>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</si>
  <si>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</si>
  <si>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</si>
  <si>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</si>
  <si>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</si>
  <si>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</si>
  <si>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</si>
  <si>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</si>
  <si>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</si>
  <si>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</si>
  <si>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</si>
  <si>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</si>
  <si>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</si>
  <si>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</si>
  <si>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</si>
  <si>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</si>
  <si>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</si>
  <si>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</si>
  <si>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</si>
  <si>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</si>
  <si>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</si>
  <si>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</si>
  <si>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</si>
  <si>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</si>
  <si>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</si>
  <si>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</si>
  <si>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</si>
  <si>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</si>
  <si>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</si>
  <si>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</si>
  <si>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</si>
  <si>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</si>
  <si>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</si>
  <si>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</si>
  <si>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</si>
  <si>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</si>
  <si>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</si>
  <si>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</si>
  <si>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</si>
  <si>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</si>
  <si>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</si>
  <si>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</si>
  <si>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</si>
  <si>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</si>
  <si>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</si>
  <si>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</si>
  <si>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</si>
  <si>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</si>
  <si>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</si>
  <si>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</si>
  <si>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</si>
  <si>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</si>
  <si>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</si>
  <si>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</si>
  <si>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</si>
  <si>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</si>
  <si>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</si>
  <si>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</si>
  <si>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</si>
  <si>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</si>
  <si>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</si>
  <si>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</si>
  <si>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</si>
  <si>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</si>
  <si>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</si>
  <si>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</si>
  <si>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</si>
  <si>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</si>
  <si>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</si>
  <si>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</si>
  <si>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</si>
  <si>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</si>
  <si>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</si>
  <si>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</si>
  <si>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</si>
  <si>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</si>
  <si>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</si>
  <si>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</si>
  <si>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</si>
  <si>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</si>
  <si>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</si>
  <si>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</si>
  <si>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</si>
  <si>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</si>
  <si>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</si>
  <si>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</si>
  <si>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</si>
  <si>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</si>
  <si>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</si>
  <si>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</si>
  <si>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</si>
  <si>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</si>
  <si>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</si>
  <si>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</si>
  <si>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</si>
  <si>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</si>
  <si>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</si>
  <si>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</si>
  <si>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</si>
  <si>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</si>
  <si>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</si>
  <si>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</si>
  <si>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</si>
  <si>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</si>
  <si>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</si>
  <si>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</si>
  <si>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</si>
  <si>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</si>
  <si>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</si>
  <si>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</si>
  <si>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</si>
  <si>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</si>
  <si>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</si>
  <si>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</si>
  <si>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</si>
  <si>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</si>
  <si>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</si>
  <si>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</si>
  <si>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</si>
  <si>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</si>
  <si>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</si>
  <si>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</si>
  <si>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</si>
  <si>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</si>
  <si>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</si>
  <si>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</si>
  <si>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</si>
  <si>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</si>
  <si>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</si>
  <si>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</si>
  <si>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</si>
  <si>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</si>
  <si>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</si>
  <si>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</si>
  <si>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</si>
  <si>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</si>
  <si>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</si>
  <si>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</si>
  <si>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</si>
  <si>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</si>
  <si>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</si>
  <si>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</si>
  <si>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</si>
  <si>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</si>
  <si>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</si>
  <si>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</si>
  <si>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</si>
  <si>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</si>
  <si>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</si>
  <si>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</si>
  <si>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</si>
  <si>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</si>
  <si>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</si>
  <si>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</si>
  <si>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</si>
  <si>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</si>
  <si>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</si>
  <si>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</si>
  <si>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</si>
  <si>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</si>
  <si>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</si>
  <si>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</si>
  <si>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</si>
  <si>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</si>
  <si>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</si>
  <si>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</si>
  <si>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</si>
  <si>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</si>
  <si>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</si>
  <si>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</si>
  <si>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</si>
  <si>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</si>
  <si>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</si>
  <si>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</si>
  <si>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</si>
  <si>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</si>
  <si>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</si>
  <si>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</si>
  <si>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</si>
  <si>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</si>
  <si>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</si>
  <si>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</si>
  <si>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</si>
  <si>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</si>
  <si>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</si>
  <si>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</si>
  <si>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</si>
  <si>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</si>
  <si>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</si>
  <si>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</si>
  <si>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</si>
  <si>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</si>
  <si>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</si>
  <si>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</si>
  <si>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</si>
  <si>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</si>
  <si>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</si>
  <si>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</si>
  <si>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</si>
  <si>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</si>
  <si>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</si>
  <si>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</si>
  <si>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</si>
  <si>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</si>
  <si>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</si>
  <si>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</si>
  <si>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</si>
  <si>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</si>
  <si>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</si>
  <si>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</si>
  <si>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</si>
  <si>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</si>
  <si>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</si>
  <si>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</si>
  <si>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</si>
  <si>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</si>
  <si>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</si>
  <si>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</si>
  <si>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</si>
  <si>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</si>
  <si>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</si>
  <si>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</si>
  <si>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</si>
  <si>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</si>
  <si>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</si>
  <si>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</si>
  <si>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</si>
  <si>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</si>
  <si>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</si>
  <si>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</si>
  <si>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</si>
  <si>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</si>
  <si>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</si>
  <si>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</si>
  <si>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</si>
  <si>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</si>
  <si>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</si>
  <si>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</si>
  <si>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</si>
  <si>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</si>
  <si>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</si>
  <si>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</si>
  <si>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</si>
  <si>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</si>
  <si>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</si>
  <si>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</si>
  <si>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</si>
  <si>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</si>
  <si>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</si>
  <si>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</si>
  <si>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</si>
  <si>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</si>
  <si>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</si>
  <si>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</si>
  <si>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</si>
  <si>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</si>
  <si>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</si>
  <si>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</si>
  <si>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</si>
  <si>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</si>
  <si>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</si>
  <si>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</si>
  <si>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</si>
  <si>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</si>
  <si>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</si>
  <si>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</si>
  <si>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</si>
  <si>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</si>
  <si>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</si>
  <si>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</si>
  <si>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</si>
  <si>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</si>
  <si>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</si>
  <si>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</si>
  <si>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</si>
  <si>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</si>
  <si>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</si>
  <si>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</si>
  <si>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</si>
  <si>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</si>
  <si>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</si>
  <si>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</si>
  <si>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</si>
  <si>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</si>
  <si>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</si>
  <si>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</si>
  <si>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</si>
  <si>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</si>
  <si>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</si>
  <si>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</si>
  <si>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</si>
  <si>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</si>
  <si>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</si>
  <si>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</si>
  <si>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</si>
  <si>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</si>
  <si>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</si>
  <si>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</si>
  <si>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</si>
  <si>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</si>
  <si>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</si>
  <si>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</si>
  <si>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</si>
  <si>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</si>
  <si>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</si>
  <si>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</si>
  <si>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</si>
  <si>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</si>
  <si>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</si>
  <si>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</si>
  <si>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</si>
  <si>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</si>
  <si>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</si>
  <si>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</si>
  <si>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</si>
  <si>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</si>
  <si>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</si>
  <si>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</si>
  <si>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</si>
  <si>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</si>
  <si>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</si>
  <si>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</si>
  <si>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</si>
  <si>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</si>
  <si>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</si>
  <si>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</si>
  <si>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</si>
  <si>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</si>
  <si>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</si>
  <si>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</si>
  <si>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</si>
  <si>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</si>
  <si>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</si>
  <si>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</si>
  <si>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</si>
  <si>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</si>
  <si>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</si>
  <si>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</si>
  <si>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</si>
  <si>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</si>
  <si>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</si>
  <si>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</si>
  <si>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</si>
  <si>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</si>
  <si>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</si>
  <si>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</si>
  <si>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</si>
  <si>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</si>
  <si>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</si>
  <si>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</si>
  <si>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</si>
  <si>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</si>
  <si>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</si>
  <si>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</si>
  <si>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</si>
  <si>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</si>
  <si>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</si>
  <si>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</si>
  <si>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</si>
  <si>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</si>
  <si>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</si>
  <si>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</si>
  <si>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</si>
  <si>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</si>
  <si>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</si>
  <si>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</si>
  <si>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</si>
  <si>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</si>
  <si>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</si>
  <si>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</si>
  <si>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</si>
  <si>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</si>
  <si>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</si>
  <si>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</si>
  <si>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</si>
  <si>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</si>
  <si>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</si>
  <si>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</si>
  <si>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</si>
  <si>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</si>
  <si>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</si>
  <si>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</si>
  <si>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</si>
  <si>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</si>
  <si>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</si>
  <si>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</si>
  <si>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</si>
  <si>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</si>
  <si>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</si>
  <si>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</si>
  <si>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</si>
  <si>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</si>
  <si>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</si>
  <si>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</si>
  <si>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</si>
  <si>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</si>
  <si>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</si>
  <si>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</si>
  <si>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</si>
  <si>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</si>
  <si>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</si>
  <si>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</si>
  <si>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</si>
  <si>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</si>
  <si>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</si>
  <si>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</si>
  <si>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</si>
  <si>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</si>
  <si>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</si>
  <si>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</si>
  <si>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</si>
  <si>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</si>
  <si>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</si>
  <si>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</si>
  <si>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</si>
  <si>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</si>
  <si>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</si>
  <si>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</si>
  <si>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</si>
  <si>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</si>
  <si>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</si>
  <si>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</si>
  <si>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</si>
  <si>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</si>
  <si>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</si>
  <si>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</si>
  <si>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</si>
  <si>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</si>
  <si>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</si>
  <si>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</si>
  <si>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</si>
  <si>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</si>
  <si>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</si>
  <si>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</si>
  <si>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</si>
  <si>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</si>
  <si>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</si>
  <si>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</si>
  <si>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</si>
  <si>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</si>
  <si>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</si>
  <si>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</si>
  <si>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</si>
  <si>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</si>
  <si>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</si>
  <si>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</si>
  <si>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</si>
  <si>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</si>
  <si>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</si>
  <si>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</si>
  <si>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</si>
  <si>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</si>
  <si>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</si>
  <si>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</si>
  <si>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</si>
  <si>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</si>
  <si>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</si>
  <si>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</si>
  <si>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</si>
  <si>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</si>
  <si>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</si>
  <si>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</si>
  <si>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</si>
  <si>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</si>
  <si>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</si>
  <si>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</si>
  <si>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</si>
  <si>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</si>
  <si>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</si>
  <si>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</si>
  <si>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</si>
  <si>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</si>
  <si>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</si>
  <si>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</si>
  <si>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</si>
  <si>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</si>
  <si>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</si>
  <si>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</si>
  <si>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</si>
  <si>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</si>
  <si>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</si>
  <si>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</si>
  <si>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</si>
  <si>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</si>
  <si>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</si>
  <si>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</si>
  <si>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</si>
  <si>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</si>
  <si>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</si>
  <si>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</si>
  <si>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</si>
  <si>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</si>
  <si>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</si>
  <si>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</si>
  <si>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</si>
  <si>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</si>
  <si>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</si>
  <si>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</si>
  <si>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</si>
  <si>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</si>
  <si>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</si>
  <si>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</si>
  <si>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</si>
  <si>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</si>
  <si>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</si>
  <si>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</si>
  <si>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</si>
  <si>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</si>
  <si>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</si>
  <si>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</si>
  <si>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</si>
  <si>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</si>
  <si>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</si>
  <si>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</si>
  <si>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</si>
  <si>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</si>
  <si>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</si>
  <si>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</si>
  <si>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</si>
  <si>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</si>
  <si>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</si>
  <si>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</si>
  <si>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</si>
  <si>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</si>
  <si>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</si>
  <si>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</si>
  <si>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</si>
  <si>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</si>
  <si>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</si>
  <si>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</si>
  <si>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</si>
  <si>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</si>
  <si>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</si>
  <si>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</si>
  <si>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</si>
  <si>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</si>
  <si>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</si>
  <si>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</si>
  <si>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</si>
  <si>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</si>
  <si>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</si>
  <si>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</si>
  <si>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</si>
  <si>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</si>
  <si>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</si>
  <si>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</si>
  <si>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</si>
  <si>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</si>
  <si>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</si>
  <si>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</si>
  <si>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</si>
  <si>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</si>
  <si>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</si>
  <si>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</si>
  <si>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</si>
  <si>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</si>
  <si>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</si>
  <si>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</si>
  <si>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</si>
  <si>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</si>
  <si>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</si>
  <si>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</si>
  <si>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</si>
  <si>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</si>
  <si>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</si>
  <si>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</si>
  <si>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</si>
  <si>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</si>
  <si>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</si>
  <si>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</si>
  <si>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</si>
  <si>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</si>
  <si>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</si>
  <si>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</si>
  <si>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</si>
  <si>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</si>
  <si>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</si>
  <si>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</si>
  <si>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</si>
  <si>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</si>
  <si>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</si>
  <si>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</si>
  <si>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</si>
  <si>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</si>
  <si>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</si>
  <si>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</si>
  <si>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</si>
  <si>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</si>
  <si>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</si>
  <si>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</si>
  <si>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</si>
  <si>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</si>
  <si>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</si>
  <si>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</si>
  <si>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</si>
  <si>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</si>
  <si>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</si>
  <si>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</si>
  <si>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</si>
  <si>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</si>
  <si>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</si>
  <si>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</si>
  <si>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</si>
  <si>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</si>
  <si>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</si>
  <si>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</si>
  <si>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</si>
  <si>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</si>
  <si>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</si>
  <si>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</si>
  <si>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</si>
  <si>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</si>
  <si>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</si>
  <si>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</si>
  <si>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</si>
  <si>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</si>
  <si>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</si>
  <si>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</si>
  <si>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</si>
  <si>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</si>
  <si>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</si>
  <si>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</si>
  <si>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</si>
  <si>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</si>
  <si>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</si>
  <si>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</si>
  <si>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</si>
  <si>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</si>
  <si>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</si>
  <si>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</si>
  <si>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</si>
  <si>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</si>
  <si>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</si>
  <si>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</si>
  <si>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</si>
  <si>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</si>
  <si>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</si>
  <si>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</si>
  <si>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</si>
  <si>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</si>
  <si>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</si>
  <si>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</si>
  <si>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</si>
  <si>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</si>
  <si>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</si>
  <si>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</si>
  <si>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</si>
  <si>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</si>
  <si>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</si>
  <si>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</si>
  <si>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</si>
  <si>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</si>
  <si>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</si>
  <si>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</si>
  <si>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</si>
  <si>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</si>
  <si>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</si>
  <si>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</si>
  <si>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</si>
  <si>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</si>
  <si>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</si>
  <si>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</si>
  <si>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</si>
  <si>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</si>
  <si>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</si>
  <si>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</si>
  <si>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</si>
  <si>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</si>
  <si>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</si>
  <si>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</si>
  <si>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</si>
  <si>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</si>
  <si>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</si>
  <si>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</si>
  <si>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</si>
  <si>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</si>
  <si>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</si>
  <si>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</si>
  <si>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</si>
  <si>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</si>
  <si>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</si>
  <si>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</si>
  <si>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</si>
  <si>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</si>
  <si>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</si>
  <si>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</si>
  <si>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</si>
  <si>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</si>
  <si>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</si>
  <si>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</si>
  <si>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</si>
  <si>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</si>
  <si>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</si>
  <si>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</si>
  <si>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</si>
  <si>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</si>
  <si>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</si>
  <si>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</si>
  <si>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</si>
  <si>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</si>
  <si>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</si>
  <si>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</si>
  <si>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</si>
  <si>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</si>
  <si>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</si>
  <si>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</si>
  <si>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</si>
  <si>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</si>
  <si>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</si>
  <si>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</si>
  <si>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</si>
  <si>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</si>
  <si>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</si>
  <si>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</si>
  <si>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</si>
  <si>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</si>
  <si>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</si>
  <si>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</si>
  <si>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</si>
  <si>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</si>
  <si>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</si>
  <si>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</si>
  <si>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</si>
  <si>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</si>
  <si>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</si>
  <si>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</si>
  <si>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</si>
  <si>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</si>
  <si>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</si>
  <si>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</si>
  <si>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</si>
  <si>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</si>
  <si>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</si>
  <si>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</si>
  <si>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</si>
  <si>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</si>
  <si>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</si>
  <si>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</si>
  <si>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</si>
  <si>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</si>
  <si>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</si>
  <si>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</si>
  <si>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</si>
  <si>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</si>
  <si>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</si>
  <si>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</si>
  <si>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</si>
  <si>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</si>
  <si>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</si>
  <si>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</si>
  <si>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</si>
  <si>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</si>
  <si>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</si>
  <si>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</si>
  <si>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</si>
  <si>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</si>
  <si>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</si>
  <si>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</si>
  <si>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</si>
  <si>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</si>
  <si>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</si>
  <si>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</si>
  <si>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</si>
  <si>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</si>
  <si>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</si>
  <si>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</si>
  <si>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</si>
  <si>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</si>
  <si>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</si>
  <si>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</si>
  <si>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</si>
  <si>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</si>
  <si>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</si>
  <si>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</si>
  <si>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</si>
  <si>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</si>
  <si>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</si>
  <si>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</si>
  <si>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</si>
  <si>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</si>
  <si>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</si>
  <si>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</si>
  <si>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</si>
  <si>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</si>
  <si>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</si>
  <si>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</si>
  <si>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</si>
  <si>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</si>
  <si>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</si>
  <si>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</si>
  <si>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</si>
  <si>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</si>
  <si>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</si>
  <si>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</si>
  <si>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</si>
  <si>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</si>
  <si>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</si>
  <si>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</si>
  <si>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</si>
  <si>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</si>
  <si>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</si>
  <si>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</si>
  <si>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</si>
  <si>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</si>
  <si>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</si>
  <si>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</si>
  <si>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</si>
  <si>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</si>
  <si>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</si>
  <si>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</si>
  <si>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</si>
  <si>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</si>
  <si>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</si>
  <si>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</si>
  <si>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</si>
  <si>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</si>
  <si>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</si>
  <si>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</si>
  <si>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</si>
  <si>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</si>
  <si>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</si>
  <si>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</si>
  <si>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</si>
  <si>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</si>
  <si>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</si>
  <si>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</si>
  <si>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</si>
  <si>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</si>
  <si>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</si>
  <si>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</si>
  <si>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</si>
  <si>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</si>
  <si>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</si>
  <si>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</si>
  <si>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</si>
  <si>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</si>
  <si>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</si>
  <si>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</si>
  <si>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</si>
  <si>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</si>
  <si>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</si>
  <si>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</si>
  <si>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</si>
  <si>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</si>
  <si>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</si>
  <si>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</si>
  <si>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</si>
  <si>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</si>
  <si>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</si>
  <si>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</si>
  <si>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</si>
  <si>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</si>
  <si>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</si>
  <si>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</si>
  <si>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</si>
  <si>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</si>
  <si>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</si>
  <si>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</si>
  <si>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</si>
  <si>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</si>
  <si>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</si>
  <si>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</si>
  <si>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</si>
  <si>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</si>
  <si>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</si>
  <si>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</si>
  <si>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</si>
  <si>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</si>
  <si>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</si>
  <si>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</si>
  <si>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</si>
  <si>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</si>
  <si>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</si>
  <si>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</si>
  <si>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</si>
  <si>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</si>
  <si>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</si>
  <si>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</si>
  <si>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</si>
  <si>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</si>
  <si>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</si>
  <si>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</si>
  <si>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</si>
  <si>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</si>
  <si>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</si>
  <si>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</si>
  <si>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</si>
  <si>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</si>
  <si>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</si>
  <si>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</si>
  <si>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</si>
  <si>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</si>
  <si>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</si>
  <si>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</si>
  <si>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</si>
  <si>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</si>
  <si>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</si>
  <si>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</si>
  <si>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</si>
  <si>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</si>
  <si>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</si>
  <si>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</si>
  <si>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</si>
  <si>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</si>
  <si>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</si>
  <si>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</si>
  <si>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</si>
  <si>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</si>
  <si>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</si>
  <si>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</si>
  <si>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</si>
  <si>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</si>
  <si>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</si>
  <si>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</si>
  <si>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</si>
  <si>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</si>
  <si>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</si>
  <si>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</si>
  <si>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</si>
  <si>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</si>
  <si>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</si>
  <si>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</si>
  <si>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</si>
  <si>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</si>
  <si>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</si>
  <si>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</si>
  <si>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</si>
  <si>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</si>
  <si>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</si>
  <si>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</si>
  <si>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</si>
  <si>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</si>
  <si>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</si>
  <si>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</si>
  <si>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</si>
  <si>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</si>
  <si>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</si>
  <si>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</si>
  <si>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</si>
  <si>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</si>
  <si>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</si>
  <si>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</si>
  <si>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</si>
  <si>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</si>
  <si>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</si>
  <si>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</si>
  <si>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</si>
  <si>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</si>
  <si>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</si>
  <si>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</si>
  <si>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</si>
  <si>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</si>
  <si>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</si>
  <si>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</si>
  <si>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</si>
  <si>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</si>
  <si>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</si>
  <si>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</si>
  <si>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</si>
  <si>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</si>
  <si>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</si>
  <si>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</si>
  <si>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</si>
  <si>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</si>
  <si>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</si>
  <si>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</si>
  <si>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</si>
  <si>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</si>
  <si>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</si>
  <si>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</si>
  <si>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</si>
  <si>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</si>
  <si>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</si>
  <si>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</si>
  <si>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</si>
  <si>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</si>
  <si>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</si>
  <si>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</si>
  <si>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</si>
  <si>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</si>
  <si>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</si>
  <si>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</si>
  <si>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</si>
  <si>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</si>
  <si>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</si>
  <si>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</si>
  <si>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</si>
  <si>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</si>
  <si>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</si>
  <si>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</si>
  <si>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</si>
  <si>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</si>
  <si>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</si>
  <si>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</si>
  <si>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</si>
  <si>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</si>
  <si>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</si>
  <si>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</si>
  <si>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</si>
  <si>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</si>
  <si>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</si>
  <si>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</si>
  <si>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</si>
  <si>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</si>
  <si>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</si>
  <si>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</si>
  <si>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</si>
  <si>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</si>
  <si>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</si>
  <si>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</si>
  <si>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</si>
  <si>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</si>
  <si>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</si>
  <si>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</si>
  <si>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</si>
  <si>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</si>
  <si>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</si>
  <si>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</si>
  <si>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</si>
  <si>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</si>
  <si>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</si>
  <si>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</si>
  <si>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</si>
  <si>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</si>
  <si>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</si>
  <si>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</si>
  <si>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</si>
  <si>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</si>
  <si>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</si>
  <si>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</si>
  <si>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</si>
  <si>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</si>
  <si>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</si>
  <si>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</si>
  <si>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</si>
  <si>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</si>
  <si>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</si>
  <si>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</si>
  <si>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</si>
  <si>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</si>
  <si>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</si>
  <si>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</si>
  <si>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</si>
  <si>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</si>
  <si>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</si>
  <si>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</si>
  <si>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</si>
  <si>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</si>
  <si>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</si>
  <si>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</si>
  <si>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</si>
  <si>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</si>
  <si>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</si>
  <si>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</si>
  <si>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</si>
  <si>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</si>
  <si>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</si>
  <si>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</si>
  <si>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</si>
  <si>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</si>
  <si>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</si>
  <si>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</si>
  <si>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</si>
  <si>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</si>
  <si>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</si>
  <si>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</si>
  <si>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</si>
  <si>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</si>
  <si>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</si>
  <si>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</si>
  <si>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</si>
  <si>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</si>
  <si>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</si>
  <si>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</si>
  <si>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</si>
  <si>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</si>
  <si>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</si>
  <si>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</si>
  <si>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</si>
  <si>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</si>
  <si>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</si>
  <si>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</si>
  <si>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</si>
  <si>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</si>
  <si>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</si>
  <si>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</si>
  <si>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</si>
  <si>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</si>
  <si>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</si>
  <si>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</si>
  <si>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</si>
  <si>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</si>
  <si>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</si>
  <si>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</si>
  <si>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</si>
  <si>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</si>
  <si>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</si>
  <si>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</si>
  <si>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</si>
  <si>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</si>
  <si>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</si>
  <si>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</si>
  <si>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</si>
  <si>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</si>
  <si>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</si>
  <si>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</si>
  <si>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</si>
  <si>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</si>
  <si>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</si>
  <si>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</si>
  <si>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</si>
  <si>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</si>
  <si>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</si>
  <si>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</si>
  <si>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</si>
  <si>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</si>
  <si>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</si>
  <si>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</si>
  <si>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</si>
  <si>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</si>
  <si>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</si>
  <si>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</si>
  <si>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</si>
  <si>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</si>
  <si>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</si>
  <si>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</si>
  <si>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</si>
  <si>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</si>
  <si>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</si>
  <si>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</si>
  <si>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</si>
  <si>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</si>
  <si>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</si>
  <si>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</si>
  <si>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</si>
  <si>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</si>
  <si>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</si>
  <si>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</si>
  <si>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</si>
  <si>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</si>
  <si>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</si>
  <si>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</si>
  <si>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</si>
  <si>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</si>
  <si>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</si>
  <si>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</si>
  <si>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</si>
  <si>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</si>
  <si>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</si>
  <si>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</si>
  <si>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</si>
  <si>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</si>
  <si>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</si>
  <si>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</si>
  <si>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</si>
  <si>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</si>
  <si>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</si>
  <si>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</si>
  <si>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</si>
  <si>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</si>
  <si>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</si>
  <si>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</si>
  <si>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</si>
  <si>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</si>
  <si>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</si>
  <si>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</si>
  <si>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</si>
  <si>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</si>
  <si>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</si>
  <si>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</si>
  <si>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</si>
  <si>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</si>
  <si>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</si>
  <si>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</si>
  <si>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</si>
  <si>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</si>
  <si>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</si>
  <si>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</si>
  <si>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</si>
  <si>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</si>
  <si>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</si>
  <si>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</si>
  <si>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</si>
  <si>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</si>
  <si>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</si>
  <si>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</si>
  <si>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</si>
  <si>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</si>
  <si>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</si>
  <si>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</si>
  <si>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</si>
  <si>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</si>
  <si>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</si>
  <si>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</si>
  <si>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</si>
  <si>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</si>
  <si>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</si>
  <si>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</si>
  <si>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</si>
  <si>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</si>
  <si>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</si>
  <si>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</si>
  <si>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</si>
  <si>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</si>
  <si>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</si>
  <si>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</si>
  <si>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</si>
  <si>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</si>
  <si>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</si>
  <si>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</si>
  <si>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</si>
  <si>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</si>
  <si>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</si>
  <si>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</si>
  <si>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</si>
  <si>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</si>
  <si>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</si>
  <si>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</si>
  <si>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</si>
  <si>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</si>
  <si>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</si>
  <si>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</si>
  <si>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</si>
  <si>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</si>
  <si>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</si>
  <si>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</si>
  <si>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</si>
  <si>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</si>
  <si>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</si>
  <si>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</si>
  <si>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</si>
  <si>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</si>
  <si>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</si>
  <si>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</si>
  <si>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</si>
  <si>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</si>
  <si>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</si>
  <si>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</si>
  <si>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</si>
  <si>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</si>
  <si>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</si>
  <si>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</si>
  <si>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</si>
  <si>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</si>
  <si>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</si>
  <si>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</si>
  <si>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</si>
  <si>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</si>
  <si>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</si>
  <si>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</si>
  <si>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</si>
  <si>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</si>
  <si>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</si>
  <si>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</si>
  <si>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</si>
  <si>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</si>
  <si>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</si>
  <si>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</si>
  <si>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</si>
  <si>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</si>
  <si>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</si>
  <si>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</si>
  <si>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</si>
  <si>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</si>
  <si>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</si>
  <si>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</si>
  <si>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</si>
  <si>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</si>
  <si>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</si>
  <si>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</si>
  <si>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</si>
  <si>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</si>
  <si>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</si>
  <si>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</si>
  <si>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</si>
  <si>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</si>
  <si>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</si>
  <si>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</si>
  <si>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</si>
  <si>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</si>
  <si>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</si>
  <si>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</si>
  <si>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</si>
  <si>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</si>
  <si>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</si>
  <si>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</si>
  <si>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</si>
  <si>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</si>
  <si>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</si>
  <si>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</si>
  <si>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</si>
  <si>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</si>
  <si>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</si>
  <si>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</si>
  <si>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</si>
  <si>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</si>
  <si>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</si>
  <si>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</si>
  <si>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</si>
  <si>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</si>
  <si>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</si>
  <si>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</si>
  <si>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</si>
  <si>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</si>
  <si>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</si>
  <si>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</si>
  <si>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</si>
  <si>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</si>
  <si>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</si>
  <si>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</si>
  <si>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</si>
  <si>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</si>
  <si>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</si>
  <si>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</si>
  <si>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</si>
  <si>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</si>
  <si>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</si>
  <si>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</si>
  <si>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</si>
  <si>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</si>
  <si>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</si>
  <si>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</si>
  <si>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</si>
  <si>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</si>
  <si>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</si>
  <si>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</si>
  <si>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</si>
  <si>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</si>
  <si>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</si>
  <si>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</si>
  <si>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</si>
  <si>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</si>
  <si>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</si>
  <si>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</si>
  <si>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</si>
  <si>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</si>
  <si>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</si>
  <si>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</si>
  <si>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</si>
  <si>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</si>
  <si>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</si>
  <si>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</si>
  <si>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</si>
  <si>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</si>
  <si>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</si>
  <si>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</si>
  <si>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</si>
  <si>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</si>
  <si>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</si>
  <si>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</si>
  <si>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</si>
  <si>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</si>
  <si>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</si>
  <si>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</si>
  <si>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</si>
  <si>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</si>
  <si>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</si>
  <si>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</si>
  <si>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</si>
  <si>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</si>
  <si>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</si>
  <si>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</si>
  <si>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</si>
  <si>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</si>
  <si>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</si>
  <si>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</si>
  <si>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</si>
  <si>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</si>
  <si>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</si>
  <si>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</si>
  <si>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</si>
  <si>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</si>
  <si>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</si>
  <si>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</si>
  <si>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</si>
  <si>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</si>
  <si>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</si>
  <si>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</si>
  <si>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</si>
  <si>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</si>
  <si>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</si>
  <si>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</si>
  <si>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</si>
  <si>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</si>
  <si>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</si>
  <si>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</si>
  <si>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</si>
  <si>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</si>
  <si>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</si>
  <si>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</si>
  <si>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</si>
  <si>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</si>
  <si>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</si>
  <si>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</si>
  <si>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</si>
  <si>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</si>
  <si>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</si>
  <si>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</si>
  <si>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</si>
  <si>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</si>
  <si>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</si>
  <si>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</si>
  <si>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</si>
  <si>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</si>
  <si>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</si>
  <si>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</si>
  <si>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</si>
  <si>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</si>
  <si>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</si>
  <si>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</si>
  <si>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</si>
  <si>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</si>
  <si>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</si>
  <si>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</si>
  <si>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</si>
  <si>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</si>
  <si>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</si>
  <si>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</si>
  <si>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</si>
  <si>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</si>
  <si>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</si>
  <si>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</si>
  <si>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</si>
  <si>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</si>
  <si>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</si>
  <si>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</si>
  <si>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</si>
  <si>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</si>
  <si>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</si>
  <si>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</si>
  <si>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</si>
  <si>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</si>
  <si>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</si>
  <si>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</si>
  <si>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</si>
  <si>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</si>
  <si>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</si>
  <si>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</si>
  <si>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</si>
  <si>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</si>
  <si>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</si>
  <si>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</si>
  <si>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</si>
  <si>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</si>
  <si>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</si>
  <si>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</si>
  <si>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</si>
  <si>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</si>
  <si>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</si>
  <si>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</si>
  <si>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</si>
  <si>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</si>
  <si>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</si>
  <si>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</si>
  <si>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</si>
  <si>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</si>
  <si>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</si>
  <si>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</si>
  <si>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</si>
  <si>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</si>
  <si>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</si>
  <si>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</si>
  <si>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</si>
  <si>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</si>
  <si>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</si>
  <si>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</si>
  <si>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</si>
  <si>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</si>
  <si>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</si>
  <si>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</si>
  <si>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</si>
  <si>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</si>
  <si>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</si>
  <si>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</si>
  <si>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</si>
  <si>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</si>
  <si>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</si>
  <si>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</si>
  <si>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</si>
  <si>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</si>
  <si>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</si>
  <si>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</si>
  <si>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</si>
  <si>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</si>
  <si>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</si>
  <si>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</si>
  <si>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</si>
  <si>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</si>
  <si>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</si>
  <si>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</si>
  <si>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</si>
  <si>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</si>
  <si>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</si>
  <si>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</si>
  <si>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</si>
  <si>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</si>
  <si>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</si>
  <si>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</si>
  <si>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</si>
  <si>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</si>
  <si>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</si>
  <si>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</si>
  <si>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</si>
  <si>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</si>
  <si>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</si>
  <si>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</si>
  <si>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</si>
  <si>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</si>
  <si>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</si>
  <si>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</si>
  <si>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</si>
  <si>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</si>
  <si>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</si>
  <si>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</si>
  <si>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</si>
  <si>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</si>
  <si>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</si>
  <si>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</si>
  <si>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</si>
  <si>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</si>
  <si>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</si>
  <si>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</si>
  <si>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</si>
  <si>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</si>
  <si>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</si>
  <si>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</si>
  <si>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</si>
  <si>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</si>
  <si>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</si>
  <si>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</si>
  <si>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</si>
  <si>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</si>
  <si>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</si>
  <si>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</si>
  <si>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</si>
  <si>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</si>
  <si>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</si>
  <si>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</si>
  <si>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</si>
  <si>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</si>
  <si>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</si>
  <si>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</si>
  <si>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</si>
  <si>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</si>
  <si>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</si>
  <si>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</si>
  <si>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</si>
  <si>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</si>
  <si>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</si>
  <si>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</si>
  <si>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</si>
  <si>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</si>
  <si>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</si>
  <si>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</si>
  <si>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</si>
  <si>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</si>
  <si>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</si>
  <si>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</si>
  <si>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</si>
  <si>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</si>
  <si>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</si>
  <si>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</si>
  <si>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</si>
  <si>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</si>
  <si>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</si>
  <si>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</si>
  <si>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</si>
  <si>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</si>
  <si>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</si>
  <si>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</si>
  <si>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</si>
  <si>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</si>
  <si>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</si>
  <si>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</si>
  <si>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</si>
  <si>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</si>
  <si>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</si>
  <si>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</si>
  <si>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</si>
  <si>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</si>
  <si>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</si>
  <si>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</si>
  <si>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</si>
  <si>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</si>
  <si>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</si>
  <si>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</si>
  <si>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</si>
  <si>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</si>
  <si>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</si>
  <si>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</si>
  <si>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</si>
  <si>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</si>
  <si>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</si>
  <si>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</si>
  <si>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</si>
  <si>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</si>
  <si>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</si>
  <si>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</si>
  <si>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</si>
  <si>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</si>
  <si>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</si>
  <si>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</si>
  <si>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</si>
  <si>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</si>
  <si>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</si>
  <si>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</si>
  <si>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</si>
  <si>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</si>
  <si>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</si>
  <si>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</si>
  <si>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</si>
  <si>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</si>
  <si>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</si>
  <si>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</si>
  <si>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</si>
  <si>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</si>
  <si>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</si>
  <si>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</si>
  <si>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</si>
  <si>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</si>
  <si>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</si>
  <si>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</si>
  <si>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</si>
  <si>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</si>
  <si>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</si>
  <si>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</si>
  <si>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</si>
  <si>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</si>
  <si>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</si>
  <si>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</si>
  <si>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</si>
  <si>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</si>
  <si>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</si>
  <si>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</si>
  <si>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</si>
  <si>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</si>
  <si>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</si>
  <si>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</si>
  <si>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</si>
  <si>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</si>
  <si>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</si>
  <si>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</si>
  <si>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</si>
  <si>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</si>
  <si>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</si>
  <si>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</si>
  <si>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</si>
  <si>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</si>
  <si>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</si>
  <si>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</si>
  <si>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</si>
  <si>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</si>
  <si>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</si>
  <si>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</si>
  <si>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</si>
  <si>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</si>
  <si>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</si>
  <si>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</si>
  <si>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</si>
  <si>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</si>
  <si>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</si>
  <si>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</si>
  <si>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</si>
  <si>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</si>
  <si>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</si>
  <si>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</si>
  <si>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</si>
  <si>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</si>
  <si>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</si>
  <si>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</si>
  <si>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</si>
  <si>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</si>
  <si>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</si>
  <si>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</si>
  <si>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</si>
  <si>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</si>
  <si>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</si>
  <si>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</si>
  <si>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</si>
  <si>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</si>
  <si>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</si>
  <si>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</si>
  <si>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</si>
  <si>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</si>
  <si>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</si>
  <si>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</si>
  <si>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</si>
  <si>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</si>
  <si>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</si>
  <si>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</si>
  <si>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</si>
  <si>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</si>
  <si>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</si>
  <si>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</si>
  <si>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</si>
  <si>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</si>
  <si>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</si>
  <si>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</si>
  <si>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</si>
  <si>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</si>
  <si>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</si>
  <si>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</si>
  <si>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</si>
  <si>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</si>
  <si>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</si>
  <si>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</si>
  <si>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</si>
  <si>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</si>
  <si>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</si>
  <si>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</si>
  <si>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</si>
  <si>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</si>
  <si>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</si>
  <si>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</si>
  <si>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</si>
  <si>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</si>
  <si>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</si>
  <si>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</si>
  <si>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</si>
  <si>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</si>
  <si>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</si>
  <si>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</si>
  <si>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</si>
  <si>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</si>
  <si>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</si>
  <si>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</si>
  <si>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</si>
  <si>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</si>
  <si>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</si>
  <si>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</si>
  <si>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</si>
  <si>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</si>
  <si>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</si>
  <si>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</si>
  <si>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</si>
  <si>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</si>
  <si>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</si>
  <si>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</si>
  <si>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</si>
  <si>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</si>
  <si>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</si>
  <si>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</si>
  <si>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</si>
  <si>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</si>
  <si>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</si>
  <si>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</si>
  <si>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</si>
  <si>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</si>
  <si>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</si>
  <si>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</si>
  <si>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</si>
  <si>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</si>
  <si>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</si>
  <si>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</si>
  <si>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</si>
  <si>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</si>
  <si>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</si>
  <si>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</si>
  <si>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</si>
  <si>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</si>
  <si>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</si>
  <si>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</si>
  <si>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</si>
  <si>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</si>
  <si>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</si>
  <si>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</si>
  <si>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</si>
  <si>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</si>
  <si>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</si>
  <si>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</si>
  <si>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</si>
  <si>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</si>
  <si>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</si>
  <si>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</si>
  <si>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</si>
  <si>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</si>
  <si>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</si>
  <si>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</si>
  <si>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</si>
  <si>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</si>
  <si>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</si>
  <si>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</si>
  <si>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</si>
  <si>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</si>
  <si>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</si>
  <si>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</si>
  <si>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</si>
  <si>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</si>
  <si>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</si>
  <si>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</si>
  <si>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</si>
  <si>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</si>
  <si>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</si>
  <si>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</si>
  <si>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</si>
  <si>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</si>
  <si>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</si>
  <si>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</si>
  <si>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</si>
  <si>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</si>
  <si>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</si>
  <si>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</si>
  <si>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</si>
  <si>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</si>
  <si>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</si>
  <si>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</si>
  <si>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</si>
  <si>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</si>
  <si>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</si>
  <si>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</si>
  <si>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</si>
  <si>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</si>
  <si>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</si>
  <si>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</si>
  <si>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</si>
  <si>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</si>
  <si>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</si>
  <si>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</si>
  <si>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</si>
  <si>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</si>
  <si>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</si>
  <si>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</si>
  <si>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</si>
  <si>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</si>
  <si>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</si>
  <si>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</si>
  <si>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</si>
  <si>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</si>
  <si>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</si>
  <si>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</si>
  <si>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</si>
  <si>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</si>
  <si>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</si>
  <si>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</si>
  <si>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</si>
  <si>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</si>
  <si>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</si>
  <si>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</si>
  <si>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</si>
  <si>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</si>
  <si>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</si>
  <si>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</si>
  <si>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</si>
  <si>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</si>
  <si>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</si>
  <si>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</si>
  <si>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</si>
  <si>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</si>
  <si>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</si>
  <si>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</si>
  <si>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</si>
  <si>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</si>
  <si>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</si>
  <si>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</si>
  <si>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</si>
  <si>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</si>
  <si>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</si>
  <si>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</si>
  <si>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</si>
  <si>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</si>
  <si>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</si>
  <si>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</si>
  <si>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</si>
  <si>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</si>
  <si>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</si>
  <si>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</si>
  <si>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</si>
  <si>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</si>
  <si>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</si>
  <si>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</si>
  <si>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</si>
  <si>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</si>
  <si>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</si>
  <si>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</si>
  <si>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</si>
  <si>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</si>
  <si>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</si>
  <si>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</si>
  <si>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</si>
  <si>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</si>
  <si>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</si>
  <si>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</si>
  <si>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</si>
  <si>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</si>
  <si>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</si>
  <si>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</si>
  <si>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</si>
  <si>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</si>
  <si>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</si>
  <si>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</si>
  <si>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</si>
  <si>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</si>
  <si>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</si>
  <si>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</si>
  <si>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</si>
  <si>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</si>
  <si>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</si>
  <si>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</si>
  <si>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</si>
  <si>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</si>
  <si>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</si>
  <si>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</si>
  <si>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</si>
  <si>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</si>
  <si>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</si>
  <si>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</si>
  <si>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</si>
  <si>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</si>
  <si>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</si>
  <si>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</si>
  <si>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</si>
  <si>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</si>
  <si>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</si>
  <si>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</si>
  <si>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</si>
  <si>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</si>
  <si>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</si>
  <si>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</si>
  <si>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</si>
  <si>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</si>
  <si>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</si>
  <si>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</si>
  <si>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</si>
  <si>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</si>
  <si>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</si>
  <si>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</si>
  <si>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</si>
  <si>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</si>
  <si>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</si>
  <si>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</si>
  <si>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</si>
  <si>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</si>
  <si>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</si>
  <si>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</si>
  <si>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</si>
  <si>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</si>
  <si>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</si>
  <si>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</si>
  <si>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</si>
  <si>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</si>
  <si>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</si>
  <si>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</si>
  <si>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</si>
  <si>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</si>
  <si>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</si>
  <si>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</si>
  <si>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</si>
  <si>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</si>
  <si>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</si>
  <si>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</si>
  <si>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</si>
  <si>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</si>
  <si>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</si>
  <si>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</si>
  <si>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</si>
  <si>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</si>
  <si>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</si>
  <si>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</si>
  <si>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</si>
  <si>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</si>
  <si>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</si>
  <si>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</si>
  <si>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</si>
  <si>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</si>
  <si>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</si>
  <si>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</si>
  <si>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</si>
  <si>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</si>
  <si>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</si>
  <si>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</si>
  <si>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</si>
  <si>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</si>
  <si>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</si>
  <si>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</si>
  <si>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</si>
  <si>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</si>
  <si>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</si>
  <si>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</si>
  <si>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</si>
  <si>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</si>
  <si>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</si>
  <si>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</si>
  <si>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</si>
  <si>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</si>
  <si>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</si>
  <si>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</si>
  <si>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</si>
  <si>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</si>
  <si>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</si>
  <si>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</si>
  <si>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</si>
  <si>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</si>
  <si>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</si>
  <si>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</si>
  <si>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</si>
  <si>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</si>
  <si>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</si>
  <si>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</si>
  <si>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</si>
  <si>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</si>
  <si>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</si>
  <si>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</si>
  <si>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</si>
  <si>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</si>
  <si>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</si>
  <si>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</si>
  <si>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</si>
  <si>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</si>
  <si>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</si>
  <si>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</si>
  <si>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</si>
  <si>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</si>
  <si>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</si>
  <si>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</si>
  <si>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</si>
  <si>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</si>
  <si>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</si>
  <si>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</si>
  <si>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</si>
  <si>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</si>
  <si>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</si>
  <si>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</si>
  <si>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</si>
  <si>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</si>
  <si>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</si>
  <si>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</si>
  <si>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</si>
  <si>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</si>
  <si>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</si>
  <si>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</si>
  <si>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</si>
  <si>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</si>
  <si>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</si>
  <si>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</si>
  <si>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</si>
  <si>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</si>
  <si>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</si>
  <si>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</si>
  <si>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</si>
  <si>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</si>
  <si>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</si>
  <si>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</si>
  <si>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</si>
  <si>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</si>
  <si>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</si>
  <si>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</si>
  <si>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</si>
  <si>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</si>
  <si>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</si>
  <si>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</si>
  <si>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</si>
  <si>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</si>
  <si>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</si>
  <si>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</si>
  <si>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</si>
  <si>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</si>
  <si>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</si>
  <si>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</si>
  <si>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</si>
  <si>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</si>
  <si>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</si>
  <si>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</si>
  <si>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</si>
  <si>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</si>
  <si>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</si>
  <si>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</si>
  <si>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</si>
  <si>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</si>
  <si>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</si>
  <si>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</si>
  <si>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</si>
  <si>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</si>
  <si>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</si>
  <si>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</si>
  <si>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</si>
  <si>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</si>
  <si>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</si>
  <si>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</si>
  <si>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</si>
  <si>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</si>
  <si>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</si>
  <si>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</si>
  <si>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</si>
  <si>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</si>
  <si>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</si>
  <si>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</si>
  <si>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</si>
  <si>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</si>
  <si>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</si>
  <si>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</si>
  <si>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</si>
  <si>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</si>
  <si>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</si>
  <si>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</si>
  <si>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</si>
  <si>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</si>
  <si>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</si>
  <si>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</si>
  <si>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</si>
  <si>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</si>
  <si>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</si>
  <si>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</si>
  <si>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</si>
  <si>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</si>
  <si>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</si>
  <si>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</si>
  <si>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</si>
  <si>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</si>
  <si>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</si>
  <si>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</si>
  <si>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</si>
  <si>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</si>
  <si>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</si>
  <si>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</si>
  <si>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</si>
  <si>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</si>
  <si>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</si>
  <si>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</si>
  <si>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</si>
  <si>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</si>
  <si>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</si>
  <si>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</si>
  <si>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</si>
  <si>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</si>
  <si>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</si>
  <si>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</si>
  <si>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</si>
  <si>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</si>
  <si>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</si>
  <si>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</si>
  <si>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</si>
  <si>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</si>
  <si>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</si>
  <si>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</si>
  <si>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</si>
  <si>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</si>
  <si>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</si>
  <si>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</si>
  <si>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</si>
  <si>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</si>
  <si>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</si>
  <si>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</si>
  <si>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</si>
  <si>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</si>
  <si>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</si>
  <si>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</si>
  <si>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</si>
  <si>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</si>
  <si>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</si>
  <si>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</si>
  <si>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</si>
  <si>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</si>
  <si>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</si>
  <si>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</si>
  <si>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</si>
  <si>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</si>
  <si>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</si>
  <si>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</si>
  <si>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</si>
  <si>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</si>
  <si>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</si>
  <si>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</si>
  <si>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</si>
  <si>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</si>
  <si>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</si>
  <si>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</si>
  <si>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</si>
  <si>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</si>
  <si>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</si>
  <si>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</si>
  <si>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</si>
  <si>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</si>
  <si>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</si>
  <si>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</si>
  <si>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</si>
  <si>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</si>
  <si>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</si>
  <si>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</si>
  <si>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</si>
  <si>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</si>
  <si>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</si>
  <si>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</si>
  <si>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</si>
  <si>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</si>
  <si>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</si>
  <si>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</si>
  <si>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</si>
  <si>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</si>
  <si>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</si>
  <si>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</si>
  <si>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</si>
  <si>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</si>
  <si>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</si>
  <si>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</si>
  <si>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</si>
  <si>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</si>
  <si>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</si>
  <si>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</si>
  <si>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</si>
  <si>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</si>
  <si>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</si>
  <si>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</si>
  <si>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</si>
  <si>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</si>
  <si>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</si>
  <si>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</si>
  <si>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</si>
  <si>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</si>
  <si>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</si>
  <si>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</si>
  <si>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</si>
  <si>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</si>
  <si>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</si>
  <si>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</si>
  <si>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</si>
  <si>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</si>
  <si>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</si>
  <si>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</si>
  <si>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</si>
  <si>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</si>
  <si>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</si>
  <si>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</si>
  <si>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</si>
  <si>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</si>
  <si>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</si>
  <si>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</si>
  <si>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</si>
  <si>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</si>
  <si>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</si>
  <si>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</si>
  <si>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</si>
  <si>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</si>
  <si>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</si>
  <si>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</si>
  <si>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</si>
  <si>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</si>
  <si>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</si>
  <si>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</si>
  <si>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</si>
  <si>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</si>
  <si>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</si>
  <si>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</si>
  <si>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</si>
  <si>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</si>
  <si>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</si>
  <si>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</si>
  <si>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</si>
  <si>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</si>
  <si>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</si>
  <si>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</si>
  <si>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</si>
  <si>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</si>
  <si>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</si>
  <si>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</si>
  <si>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</si>
  <si>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</si>
  <si>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</si>
  <si>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</si>
  <si>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</si>
  <si>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</si>
  <si>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</si>
  <si>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</si>
  <si>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</si>
  <si>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</si>
  <si>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</si>
  <si>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</si>
  <si>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</si>
  <si>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</si>
  <si>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</si>
  <si>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</si>
  <si>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</si>
  <si>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</si>
  <si>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</si>
  <si>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</si>
  <si>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</si>
  <si>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</si>
  <si>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</si>
  <si>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</si>
  <si>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</si>
  <si>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</si>
  <si>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</si>
  <si>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</si>
  <si>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</si>
  <si>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</si>
  <si>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</si>
  <si>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</si>
  <si>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</si>
  <si>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</si>
  <si>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</si>
  <si>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</si>
  <si>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</si>
  <si>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</si>
  <si>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</si>
  <si>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</si>
  <si>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</si>
  <si>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</si>
  <si>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</si>
  <si>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</si>
  <si>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</si>
  <si>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</si>
  <si>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</si>
  <si>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</si>
  <si>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</si>
  <si>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</si>
  <si>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</si>
  <si>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</si>
  <si>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</si>
  <si>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</si>
  <si>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</si>
  <si>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</si>
  <si>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</si>
  <si>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</si>
  <si>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</si>
  <si>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</si>
  <si>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</si>
  <si>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</si>
  <si>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</si>
  <si>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</si>
  <si>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</si>
  <si>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</si>
  <si>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</si>
  <si>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</si>
  <si>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</si>
  <si>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</si>
  <si>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</si>
  <si>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</si>
  <si>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</si>
  <si>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</si>
  <si>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</si>
  <si>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</si>
  <si>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</si>
  <si>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</si>
  <si>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</si>
  <si>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</si>
  <si>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</si>
  <si>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</si>
  <si>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</si>
  <si>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</si>
  <si>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</si>
  <si>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</si>
  <si>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</si>
  <si>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</si>
  <si>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</si>
  <si>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</si>
  <si>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</si>
  <si>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</si>
  <si>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</si>
  <si>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</si>
  <si>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</si>
  <si>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</si>
  <si>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</si>
  <si>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</si>
  <si>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</si>
  <si>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</si>
  <si>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</si>
  <si>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</si>
  <si>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</si>
  <si>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</si>
  <si>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</si>
  <si>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</si>
  <si>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</si>
  <si>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</si>
  <si>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</si>
  <si>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</si>
  <si>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</si>
  <si>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</si>
  <si>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</si>
  <si>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</si>
  <si>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</si>
  <si>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</si>
  <si>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</si>
  <si>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</si>
  <si>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</si>
  <si>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</si>
  <si>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</si>
  <si>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</si>
  <si>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</si>
  <si>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</si>
  <si>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</si>
  <si>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</si>
  <si>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</si>
  <si>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</si>
  <si>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</si>
  <si>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</si>
  <si>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</si>
  <si>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</si>
  <si>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</si>
  <si>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</si>
  <si>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</si>
  <si>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</si>
  <si>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</si>
  <si>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</si>
  <si>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</si>
  <si>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</si>
  <si>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</si>
  <si>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</si>
  <si>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</si>
  <si>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</si>
  <si>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</si>
  <si>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</si>
  <si>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</si>
  <si>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</si>
  <si>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</si>
  <si>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</si>
  <si>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</si>
  <si>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</si>
  <si>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</si>
  <si>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</si>
  <si>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</si>
  <si>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</si>
  <si>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</si>
  <si>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</si>
  <si>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</si>
  <si>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</si>
  <si>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</si>
  <si>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</si>
  <si>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</si>
  <si>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</si>
  <si>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</si>
  <si>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</si>
  <si>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</si>
  <si>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</si>
  <si>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</si>
  <si>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</si>
  <si>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</si>
  <si>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</si>
  <si>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</si>
  <si>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</si>
  <si>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</si>
  <si>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</si>
  <si>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</si>
  <si>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</si>
  <si>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</si>
  <si>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</si>
  <si>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</si>
  <si>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</si>
  <si>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</si>
  <si>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</si>
  <si>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</si>
  <si>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</si>
  <si>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</si>
  <si>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</si>
  <si>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</si>
  <si>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</si>
  <si>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</si>
  <si>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</si>
  <si>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</si>
  <si>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</si>
  <si>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</si>
  <si>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</si>
  <si>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</si>
  <si>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</si>
  <si>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</si>
  <si>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</si>
  <si>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</si>
  <si>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</si>
  <si>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</si>
  <si>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</si>
  <si>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</si>
  <si>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</si>
  <si>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</si>
  <si>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</si>
  <si>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</si>
  <si>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</si>
  <si>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</si>
  <si>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</si>
  <si>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</si>
  <si>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</si>
  <si>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</si>
  <si>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</si>
  <si>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</si>
  <si>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</si>
  <si>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</si>
  <si>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</si>
  <si>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</si>
  <si>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</si>
  <si>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</si>
  <si>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</si>
  <si>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</si>
  <si>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</si>
  <si>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</si>
  <si>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</si>
  <si>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</si>
  <si>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</si>
  <si>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</si>
  <si>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</si>
  <si>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</si>
  <si>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</si>
  <si>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</si>
  <si>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</si>
  <si>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</si>
  <si>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</si>
  <si>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</si>
  <si>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</si>
  <si>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</si>
  <si>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</si>
  <si>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</si>
  <si>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</si>
  <si>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</si>
  <si>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</si>
  <si>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</si>
  <si>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</si>
  <si>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</si>
  <si>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</si>
  <si>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</si>
  <si>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</si>
  <si>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</si>
  <si>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</si>
  <si>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</si>
  <si>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</si>
  <si>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</si>
  <si>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</si>
  <si>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</si>
  <si>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</si>
  <si>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</si>
  <si>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</si>
  <si>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</si>
  <si>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</si>
  <si>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</si>
  <si>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</si>
  <si>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</si>
  <si>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</si>
  <si>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</si>
  <si>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</si>
  <si>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</si>
  <si>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</si>
  <si>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</si>
  <si>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</si>
  <si>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</si>
  <si>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</si>
  <si>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</si>
  <si>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</si>
  <si>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</si>
  <si>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</si>
  <si>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</si>
  <si>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</si>
  <si>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</si>
  <si>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</si>
  <si>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</si>
  <si>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</si>
  <si>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</si>
  <si>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</si>
  <si>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</si>
  <si>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</si>
  <si>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</si>
  <si>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</si>
  <si>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</si>
  <si>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</si>
  <si>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</si>
  <si>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</si>
  <si>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</si>
  <si>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</si>
  <si>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</si>
  <si>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</si>
  <si>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</si>
  <si>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</si>
  <si>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</si>
  <si>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</si>
  <si>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</si>
  <si>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</si>
  <si>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</si>
  <si>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</si>
  <si>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</si>
  <si>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</si>
  <si>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</si>
  <si>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</si>
  <si>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</si>
  <si>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</si>
  <si>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</si>
  <si>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</si>
  <si>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</si>
  <si>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</si>
  <si>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</si>
  <si>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</si>
  <si>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</si>
  <si>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</si>
  <si>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</si>
  <si>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</si>
  <si>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</si>
  <si>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</si>
  <si>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</si>
  <si>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</si>
  <si>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</si>
  <si>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</si>
  <si>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</si>
  <si>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</si>
  <si>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</si>
  <si>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</si>
  <si>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</si>
  <si>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</si>
  <si>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</si>
  <si>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</si>
  <si>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</si>
  <si>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</si>
  <si>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</si>
  <si>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</si>
  <si>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</si>
  <si>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</si>
  <si>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</si>
  <si>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</si>
  <si>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</si>
  <si>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</si>
  <si>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</si>
  <si>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</si>
  <si>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</si>
  <si>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</si>
  <si>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</si>
  <si>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</si>
  <si>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</si>
  <si>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</si>
  <si>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</si>
  <si>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</si>
  <si>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</si>
  <si>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</si>
  <si>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</si>
  <si>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</si>
  <si>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</si>
  <si>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</si>
  <si>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</si>
  <si>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</si>
  <si>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</si>
  <si>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</si>
  <si>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</si>
  <si>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</si>
  <si>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</si>
  <si>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</si>
  <si>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</si>
  <si>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</si>
  <si>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</si>
  <si>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</si>
  <si>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</si>
  <si>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</si>
  <si>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</si>
  <si>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</si>
  <si>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</si>
  <si>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</si>
  <si>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</si>
  <si>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</si>
  <si>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</si>
  <si>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</si>
  <si>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</si>
  <si>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</si>
  <si>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</si>
  <si>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</si>
  <si>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</si>
  <si>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</si>
  <si>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</si>
  <si>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</si>
  <si>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</si>
  <si>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</si>
  <si>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</si>
  <si>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</si>
  <si>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</si>
  <si>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</si>
  <si>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</si>
  <si>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</si>
  <si>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</si>
  <si>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</si>
  <si>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</si>
  <si>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</si>
  <si>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</si>
  <si>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</si>
  <si>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</si>
  <si>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</si>
  <si>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</si>
  <si>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</si>
  <si>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</si>
  <si>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</si>
  <si>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</si>
  <si>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</si>
  <si>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</si>
  <si>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</si>
  <si>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</si>
  <si>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</si>
  <si>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</si>
  <si>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</si>
  <si>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</si>
  <si>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</si>
  <si>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</si>
  <si>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</si>
  <si>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</si>
  <si>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</si>
  <si>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</si>
  <si>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</si>
  <si>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</si>
  <si>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</si>
  <si>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</si>
  <si>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</si>
  <si>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</si>
  <si>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</si>
  <si>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</si>
  <si>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</si>
  <si>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</si>
  <si>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</si>
  <si>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</si>
  <si>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</si>
  <si>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</si>
  <si>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</si>
  <si>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</si>
  <si>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</si>
  <si>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</si>
  <si>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</si>
  <si>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</si>
  <si>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</si>
  <si>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</si>
  <si>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</si>
  <si>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</si>
  <si>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</si>
  <si>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</si>
  <si>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</si>
  <si>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</si>
  <si>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</si>
  <si>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</si>
  <si>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</si>
  <si>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</si>
  <si>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</si>
  <si>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</si>
  <si>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</si>
  <si>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</si>
  <si>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</si>
  <si>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</si>
  <si>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</si>
  <si>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</si>
  <si>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</si>
  <si>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</si>
  <si>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</si>
  <si>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</si>
  <si>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</si>
  <si>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</si>
  <si>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</si>
  <si>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</si>
  <si>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</si>
  <si>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</si>
  <si>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</si>
  <si>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</si>
  <si>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</si>
  <si>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</si>
  <si>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</si>
  <si>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</si>
  <si>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</si>
  <si>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</si>
  <si>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</si>
  <si>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</si>
  <si>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</si>
  <si>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</si>
  <si>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</si>
  <si>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</si>
  <si>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</si>
  <si>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</si>
  <si>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</si>
  <si>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</si>
  <si>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</si>
  <si>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</si>
  <si>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</si>
  <si>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</si>
  <si>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</si>
  <si>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</si>
  <si>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</si>
  <si>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</si>
  <si>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</si>
  <si>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</si>
  <si>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</si>
  <si>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</si>
  <si>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</si>
  <si>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</si>
  <si>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</si>
  <si>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</si>
  <si>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</si>
  <si>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</si>
  <si>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</si>
  <si>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</si>
  <si>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</si>
  <si>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</si>
  <si>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</si>
  <si>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</si>
  <si>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</si>
  <si>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</si>
  <si>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</si>
  <si>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</si>
  <si>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</si>
  <si>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</si>
  <si>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</si>
  <si>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</si>
  <si>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</si>
  <si>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</si>
  <si>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</si>
  <si>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</si>
  <si>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</si>
  <si>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</si>
  <si>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</si>
  <si>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</si>
  <si>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</si>
  <si>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</si>
  <si>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</si>
  <si>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</si>
  <si>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</si>
  <si>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</si>
  <si>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</si>
  <si>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</si>
  <si>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</si>
  <si>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</si>
  <si>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</si>
  <si>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</si>
  <si>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</si>
  <si>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</si>
  <si>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</si>
  <si>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</si>
  <si>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</si>
  <si>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</si>
  <si>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</si>
  <si>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</si>
  <si>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</si>
  <si>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</si>
  <si>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</si>
  <si>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</si>
  <si>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</si>
  <si>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</si>
  <si>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</si>
  <si>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</si>
  <si>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</si>
  <si>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</si>
  <si>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</si>
  <si>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</si>
  <si>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</si>
  <si>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</si>
  <si>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</si>
  <si>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</si>
  <si>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</si>
  <si>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</si>
  <si>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</si>
  <si>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</si>
  <si>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</si>
  <si>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</si>
  <si>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</si>
  <si>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</si>
  <si>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</si>
  <si>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</si>
  <si>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</si>
  <si>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</si>
  <si>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</si>
  <si>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</si>
  <si>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</si>
  <si>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</si>
  <si>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</si>
  <si>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</si>
  <si>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</si>
  <si>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</si>
  <si>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</si>
  <si>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</si>
  <si>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</si>
  <si>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</si>
  <si>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</si>
  <si>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</si>
  <si>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</si>
  <si>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</si>
  <si>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</si>
  <si>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</si>
  <si>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</si>
  <si>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</si>
  <si>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</si>
  <si>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</si>
  <si>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</si>
  <si>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</si>
  <si>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</si>
  <si>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</si>
  <si>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</si>
  <si>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</si>
  <si>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</si>
  <si>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</si>
  <si>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</si>
  <si>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</si>
  <si>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</si>
  <si>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</si>
  <si>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</si>
  <si>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</si>
  <si>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</si>
  <si>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</si>
  <si>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</si>
  <si>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</si>
  <si>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</si>
  <si>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</si>
  <si>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</si>
  <si>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</si>
  <si>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</si>
  <si>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</si>
  <si>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</si>
  <si>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</si>
  <si>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</si>
  <si>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</si>
  <si>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</si>
  <si>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</si>
  <si>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</si>
  <si>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</si>
  <si>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</si>
  <si>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</si>
  <si>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</si>
  <si>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</si>
  <si>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</si>
  <si>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</si>
  <si>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</si>
  <si>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</si>
  <si>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</si>
  <si>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</si>
  <si>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</si>
  <si>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</si>
  <si>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</si>
  <si>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</si>
  <si>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</si>
  <si>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</si>
  <si>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</si>
  <si>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</si>
  <si>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</si>
  <si>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</si>
  <si>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</si>
  <si>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</si>
  <si>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</si>
  <si>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</si>
  <si>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</si>
  <si>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</si>
  <si>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</si>
  <si>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</si>
  <si>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</si>
  <si>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</si>
  <si>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</si>
  <si>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</si>
  <si>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</si>
  <si>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</si>
  <si>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</si>
  <si>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</si>
  <si>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</si>
  <si>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</si>
  <si>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</si>
  <si>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</si>
  <si>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</si>
  <si>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</si>
  <si>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</si>
  <si>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</si>
  <si>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</si>
  <si>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</si>
  <si>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</si>
  <si>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</si>
  <si>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</si>
  <si>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</si>
  <si>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</si>
  <si>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</si>
  <si>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</si>
  <si>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</si>
  <si>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</si>
  <si>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</si>
  <si>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</si>
  <si>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</si>
  <si>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</si>
  <si>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</si>
  <si>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</si>
  <si>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</si>
  <si>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</si>
  <si>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</si>
  <si>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</si>
  <si>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</si>
  <si>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</si>
  <si>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</si>
  <si>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</si>
  <si>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</si>
  <si>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</si>
  <si>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</si>
  <si>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</si>
  <si>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</si>
  <si>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</si>
  <si>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</si>
  <si>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</si>
  <si>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</si>
  <si>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</si>
  <si>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</si>
  <si>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</si>
  <si>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</si>
  <si>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</si>
  <si>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</si>
  <si>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</si>
  <si>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</si>
  <si>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</si>
  <si>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</si>
  <si>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</si>
  <si>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</si>
  <si>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</si>
  <si>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</si>
  <si>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</si>
  <si>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</si>
  <si>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</si>
  <si>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</si>
  <si>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</si>
  <si>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</si>
  <si>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</si>
  <si>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</si>
  <si>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</si>
  <si>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</si>
  <si>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</si>
  <si>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</si>
  <si>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</si>
  <si>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</si>
  <si>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</si>
  <si>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</si>
  <si>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</si>
  <si>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</si>
  <si>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</si>
  <si>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</si>
  <si>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</si>
  <si>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</si>
  <si>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</si>
  <si>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</si>
  <si>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</si>
  <si>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</si>
  <si>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</si>
  <si>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</si>
  <si>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</si>
  <si>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</si>
  <si>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</si>
  <si>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</si>
  <si>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</si>
  <si>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</si>
  <si>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</si>
  <si>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</si>
  <si>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</si>
  <si>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</si>
  <si>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</si>
  <si>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</si>
  <si>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</si>
  <si>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</si>
  <si>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</si>
  <si>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</si>
  <si>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</si>
  <si>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</si>
  <si>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</si>
  <si>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</si>
  <si>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</si>
  <si>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</si>
  <si>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</si>
  <si>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</si>
  <si>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</si>
  <si>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</si>
  <si>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</si>
  <si>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</si>
  <si>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</si>
  <si>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</si>
  <si>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</si>
  <si>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</si>
  <si>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</si>
  <si>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</si>
  <si>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</si>
  <si>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</si>
  <si>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</si>
  <si>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</si>
  <si>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</si>
  <si>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</si>
  <si>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</si>
  <si>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</si>
  <si>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</si>
  <si>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</si>
  <si>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</si>
  <si>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</si>
  <si>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</si>
  <si>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</si>
  <si>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</si>
  <si>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</si>
  <si>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</si>
  <si>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</si>
  <si>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</si>
  <si>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</si>
  <si>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</si>
  <si>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</si>
  <si>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</si>
  <si>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</si>
  <si>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</si>
  <si>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</si>
  <si>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</si>
  <si>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</si>
  <si>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</si>
  <si>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</si>
  <si>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</si>
  <si>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</si>
  <si>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</si>
  <si>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</si>
  <si>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</si>
  <si>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</si>
  <si>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</si>
  <si>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</si>
  <si>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</si>
  <si>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</si>
  <si>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</si>
  <si>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</si>
  <si>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</si>
  <si>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</si>
  <si>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</si>
  <si>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</si>
  <si>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</si>
  <si>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</si>
  <si>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</si>
  <si>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</si>
  <si>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</si>
  <si>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</si>
  <si>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</si>
  <si>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</si>
  <si>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</si>
  <si>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</si>
  <si>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</si>
  <si>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</si>
  <si>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</si>
  <si>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</si>
  <si>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</si>
  <si>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</si>
  <si>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</si>
  <si>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</si>
  <si>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</si>
  <si>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</si>
  <si>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</si>
  <si>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</si>
  <si>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</si>
  <si>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</si>
  <si>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</si>
  <si>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</si>
  <si>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</si>
  <si>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</si>
  <si>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</si>
  <si>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</si>
  <si>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</si>
  <si>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</si>
  <si>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</si>
  <si>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</si>
  <si>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</si>
  <si>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</si>
  <si>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</si>
  <si>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</si>
  <si>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</si>
  <si>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</si>
  <si>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</si>
  <si>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</si>
  <si>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</si>
  <si>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</si>
  <si>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</si>
  <si>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</si>
  <si>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</si>
  <si>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</si>
  <si>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</si>
  <si>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</si>
  <si>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</si>
  <si>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</si>
  <si>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</si>
  <si>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</si>
  <si>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</si>
  <si>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</si>
  <si>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</si>
  <si>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</si>
  <si>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</si>
  <si>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</si>
  <si>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</si>
  <si>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</si>
  <si>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</si>
  <si>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</si>
  <si>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</si>
  <si>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</si>
  <si>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</si>
  <si>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</si>
  <si>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</si>
  <si>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</si>
  <si>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</si>
  <si>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</si>
  <si>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</si>
  <si>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</si>
  <si>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</si>
  <si>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</si>
  <si>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</si>
  <si>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</si>
  <si>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</si>
  <si>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</si>
  <si>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</si>
  <si>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</si>
  <si>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</si>
  <si>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</si>
  <si>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</si>
  <si>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</si>
  <si>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</si>
  <si>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</si>
  <si>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</si>
  <si>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</si>
  <si>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</si>
  <si>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</si>
  <si>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</si>
  <si>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</si>
  <si>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</si>
  <si>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</si>
  <si>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</si>
  <si>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</si>
  <si>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</si>
  <si>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</si>
  <si>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</si>
  <si>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</si>
  <si>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</si>
  <si>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</si>
  <si>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</si>
  <si>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</si>
  <si>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</si>
  <si>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</si>
  <si>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</si>
  <si>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</si>
  <si>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</si>
  <si>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</si>
  <si>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</si>
  <si>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</si>
  <si>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</si>
  <si>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</si>
  <si>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</si>
  <si>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</si>
  <si>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</si>
  <si>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</si>
  <si>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</si>
  <si>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</si>
  <si>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</si>
  <si>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</si>
  <si>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</si>
  <si>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</si>
  <si>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</si>
  <si>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</si>
  <si>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</si>
  <si>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</si>
  <si>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</si>
  <si>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</si>
  <si>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</si>
  <si>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</si>
  <si>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</si>
  <si>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</si>
  <si>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</si>
  <si>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</si>
  <si>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</si>
  <si>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</si>
  <si>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</si>
  <si>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</si>
  <si>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</si>
  <si>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</si>
  <si>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</si>
  <si>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</si>
  <si>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</si>
  <si>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</si>
  <si>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</si>
  <si>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</si>
  <si>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</si>
  <si>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</si>
  <si>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</si>
  <si>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</si>
  <si>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</si>
  <si>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</si>
  <si>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</si>
  <si>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</si>
  <si>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</si>
  <si>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</si>
  <si>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</si>
  <si>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</si>
  <si>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</si>
  <si>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</si>
  <si>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</si>
  <si>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</si>
  <si>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</si>
  <si>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</si>
  <si>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</si>
  <si>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</si>
  <si>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</si>
  <si>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</si>
  <si>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</si>
  <si>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</si>
  <si>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</si>
  <si>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</si>
  <si>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</si>
  <si>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</si>
  <si>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</si>
  <si>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</si>
  <si>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</si>
  <si>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</si>
  <si>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</si>
  <si>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</si>
  <si>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</si>
  <si>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</si>
  <si>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</si>
  <si>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</si>
  <si>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</si>
  <si>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</si>
  <si>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</si>
  <si>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</si>
  <si>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</si>
  <si>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</si>
  <si>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</si>
  <si>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</si>
  <si>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</si>
  <si>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</si>
  <si>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</si>
  <si>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</si>
  <si>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</si>
  <si>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</si>
  <si>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</si>
  <si>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</si>
  <si>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</si>
  <si>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</si>
  <si>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</si>
  <si>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</si>
  <si>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</si>
  <si>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</si>
  <si>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</si>
  <si>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</si>
  <si>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</si>
  <si>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</si>
  <si>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</si>
  <si>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</si>
  <si>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</si>
  <si>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</si>
  <si>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</si>
  <si>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</si>
  <si>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</si>
  <si>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</si>
  <si>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</si>
  <si>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</si>
  <si>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</si>
  <si>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</si>
  <si>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</si>
  <si>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</si>
  <si>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</si>
  <si>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</si>
  <si>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</si>
  <si>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</si>
  <si>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</si>
  <si>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</si>
  <si>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</si>
  <si>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</si>
  <si>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</si>
  <si>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</si>
  <si>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</si>
  <si>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</si>
  <si>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</si>
  <si>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</si>
  <si>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</si>
  <si>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</si>
  <si>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</si>
  <si>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</si>
  <si>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</si>
  <si>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</si>
  <si>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</si>
  <si>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</si>
  <si>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</si>
  <si>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</si>
  <si>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</si>
  <si>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</si>
  <si>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</si>
  <si>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</si>
  <si>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</si>
  <si>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</si>
  <si>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</si>
  <si>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</si>
  <si>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</si>
  <si>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</si>
  <si>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</si>
  <si>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</si>
  <si>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</si>
  <si>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</si>
  <si>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</si>
  <si>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</si>
  <si>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</si>
  <si>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</si>
  <si>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</si>
  <si>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</si>
  <si>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</si>
  <si>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</si>
  <si>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</si>
  <si>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</si>
  <si>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</si>
  <si>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</si>
  <si>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</si>
  <si>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</si>
  <si>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</si>
  <si>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</si>
  <si>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</si>
  <si>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</si>
  <si>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</si>
  <si>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</si>
  <si>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</si>
  <si>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</si>
  <si>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</si>
  <si>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</si>
  <si>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</si>
  <si>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</si>
  <si>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</si>
  <si>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</si>
  <si>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</si>
  <si>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</si>
  <si>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</si>
  <si>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</si>
  <si>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</si>
  <si>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</si>
  <si>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</si>
  <si>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</si>
  <si>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</si>
  <si>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</si>
  <si>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</si>
  <si>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</si>
  <si>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</si>
  <si>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</si>
  <si>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</si>
  <si>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</si>
  <si>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</si>
  <si>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</si>
  <si>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</si>
  <si>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</si>
  <si>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</si>
  <si>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</si>
  <si>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</si>
  <si>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</si>
  <si>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</si>
  <si>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</si>
  <si>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</si>
  <si>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</si>
  <si>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</si>
  <si>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</si>
  <si>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</si>
  <si>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</si>
  <si>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</si>
  <si>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</si>
  <si>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</si>
  <si>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</si>
  <si>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</si>
  <si>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</si>
  <si>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</si>
  <si>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</si>
  <si>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</si>
  <si>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</si>
  <si>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</si>
  <si>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</si>
  <si>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</si>
  <si>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</si>
  <si>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</si>
  <si>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</si>
  <si>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</si>
  <si>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</si>
  <si>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</si>
  <si>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</si>
  <si>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</si>
  <si>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</si>
  <si>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</si>
  <si>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</si>
  <si>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</si>
  <si>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</si>
  <si>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</si>
  <si>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</si>
  <si>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</si>
  <si>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</si>
  <si>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</si>
  <si>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</si>
  <si>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</si>
  <si>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</si>
  <si>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</si>
  <si>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</si>
  <si>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</si>
  <si>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</si>
  <si>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</si>
  <si>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</si>
  <si>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</si>
  <si>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</si>
  <si>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</si>
  <si>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</si>
  <si>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</si>
  <si>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</si>
  <si>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</si>
  <si>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</si>
  <si>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</si>
  <si>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</si>
  <si>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</si>
  <si>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</si>
  <si>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</si>
  <si>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</si>
  <si>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</si>
  <si>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</si>
  <si>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</si>
  <si>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</si>
  <si>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</si>
  <si>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</si>
  <si>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</si>
  <si>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</si>
  <si>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</si>
  <si>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</si>
  <si>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</si>
  <si>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</si>
  <si>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</si>
  <si>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</si>
  <si>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</si>
  <si>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</si>
  <si>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</si>
  <si>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</si>
  <si>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</si>
  <si>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</si>
  <si>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</si>
  <si>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</si>
  <si>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</si>
  <si>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</si>
  <si>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</si>
  <si>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</si>
  <si>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</si>
  <si>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</si>
  <si>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</si>
  <si>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</si>
  <si>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</si>
  <si>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</si>
  <si>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</si>
  <si>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</si>
  <si>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</si>
  <si>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</si>
  <si>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</si>
  <si>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</si>
  <si>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</si>
  <si>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</si>
  <si>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</si>
  <si>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</si>
  <si>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</si>
  <si>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</si>
  <si>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</si>
  <si>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</si>
  <si>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</si>
  <si>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</si>
  <si>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</si>
  <si>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</si>
  <si>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</si>
  <si>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</si>
  <si>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</si>
  <si>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</si>
  <si>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</si>
  <si>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</si>
  <si>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</si>
  <si>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</si>
  <si>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</si>
  <si>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</si>
  <si>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</si>
  <si>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</si>
  <si>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</si>
  <si>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</si>
  <si>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</si>
  <si>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</si>
  <si>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</si>
  <si>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</si>
  <si>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</si>
  <si>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</si>
  <si>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</si>
  <si>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</si>
  <si>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</si>
  <si>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</si>
  <si>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</si>
  <si>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</si>
  <si>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</si>
  <si>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</si>
  <si>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</si>
  <si>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</si>
  <si>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</si>
  <si>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</si>
  <si>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</si>
  <si>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</si>
  <si>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</si>
  <si>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</si>
  <si>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</si>
  <si>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</si>
  <si>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</si>
  <si>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</si>
  <si>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</si>
  <si>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</si>
  <si>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</si>
  <si>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</si>
  <si>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</si>
  <si>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</si>
  <si>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</si>
  <si>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</si>
  <si>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</si>
  <si>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</si>
  <si>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</si>
  <si>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</si>
  <si>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</si>
  <si>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</si>
  <si>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</si>
  <si>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</si>
  <si>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</si>
  <si>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</si>
  <si>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</si>
  <si>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</si>
  <si>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</si>
  <si>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</si>
  <si>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</si>
  <si>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</si>
  <si>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</si>
  <si>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</si>
  <si>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</si>
  <si>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</si>
  <si>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</si>
  <si>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</si>
  <si>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</si>
  <si>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</si>
  <si>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</si>
  <si>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</si>
  <si>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</si>
  <si>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</si>
  <si>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</si>
  <si>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</si>
  <si>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</si>
  <si>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</si>
  <si>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</si>
  <si>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</si>
  <si>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</si>
  <si>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</si>
  <si>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</si>
  <si>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</si>
  <si>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</si>
  <si>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</si>
  <si>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</si>
  <si>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</si>
  <si>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</si>
  <si>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</si>
  <si>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</si>
  <si>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</si>
  <si>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</si>
  <si>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</si>
  <si>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</si>
  <si>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</si>
  <si>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</si>
  <si>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</si>
  <si>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</si>
  <si>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</si>
  <si>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</si>
  <si>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</si>
  <si>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</si>
  <si>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</si>
  <si>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</si>
  <si>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</si>
  <si>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</si>
  <si>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</si>
  <si>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</si>
  <si>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</si>
  <si>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</si>
  <si>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</si>
  <si>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</si>
  <si>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</si>
  <si>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</si>
  <si>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</si>
  <si>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</si>
  <si>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</si>
  <si>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</si>
  <si>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</si>
  <si>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</si>
  <si>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</si>
  <si>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</si>
  <si>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</si>
  <si>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</si>
  <si>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</si>
  <si>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</si>
  <si>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</si>
  <si>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</si>
  <si>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</si>
  <si>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</si>
  <si>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</si>
  <si>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</si>
  <si>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</si>
  <si>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</si>
  <si>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</si>
  <si>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</si>
  <si>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</si>
  <si>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</si>
  <si>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</si>
  <si>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</si>
  <si>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</si>
  <si>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</si>
  <si>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</si>
  <si>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</si>
  <si>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</si>
  <si>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</si>
  <si>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</si>
  <si>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</si>
  <si>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</si>
  <si>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</si>
  <si>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</si>
  <si>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</si>
  <si>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</si>
  <si>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</si>
  <si>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</si>
  <si>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</si>
  <si>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</si>
  <si>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</si>
  <si>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</si>
  <si>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</si>
  <si>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</si>
  <si>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</si>
  <si>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</si>
  <si>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</si>
  <si>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</si>
  <si>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</si>
  <si>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</si>
  <si>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</si>
  <si>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</si>
  <si>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</si>
  <si>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</si>
  <si>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</si>
  <si>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</si>
  <si>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</si>
  <si>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</si>
  <si>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</si>
  <si>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</si>
  <si>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</si>
  <si>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</si>
  <si>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</si>
  <si>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</si>
  <si>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</si>
  <si>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</si>
  <si>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</si>
  <si>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</si>
  <si>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</si>
  <si>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</si>
  <si>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</si>
  <si>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</si>
  <si>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</si>
  <si>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</si>
  <si>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</si>
  <si>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</si>
  <si>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</si>
  <si>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</si>
  <si>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</si>
  <si>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</si>
  <si>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</si>
  <si>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</si>
  <si>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</si>
  <si>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</si>
  <si>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</si>
  <si>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</si>
  <si>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</si>
  <si>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</si>
  <si>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</si>
  <si>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</si>
  <si>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</si>
  <si>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</si>
  <si>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</si>
  <si>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</si>
  <si>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</si>
  <si>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</si>
  <si>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</si>
  <si>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</si>
  <si>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</si>
  <si>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</si>
  <si>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</si>
  <si>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</si>
  <si>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</si>
  <si>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</si>
  <si>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</si>
  <si>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</si>
  <si>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</si>
  <si>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</si>
  <si>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</si>
  <si>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</si>
  <si>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</si>
  <si>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</si>
  <si>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</si>
  <si>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</si>
  <si>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</si>
  <si>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</si>
  <si>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</si>
  <si>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</si>
  <si>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</si>
  <si>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</si>
  <si>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</si>
  <si>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</si>
  <si>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</si>
  <si>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</si>
  <si>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</si>
  <si>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</si>
  <si>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</si>
  <si>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</si>
  <si>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</si>
  <si>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</si>
  <si>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</si>
  <si>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</si>
  <si>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</si>
  <si>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</si>
  <si>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</si>
  <si>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</si>
  <si>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</si>
  <si>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</si>
  <si>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</si>
  <si>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</si>
  <si>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</si>
  <si>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</si>
  <si>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</si>
  <si>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</si>
  <si>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</si>
  <si>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</si>
  <si>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</si>
  <si>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</si>
  <si>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</si>
  <si>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</si>
  <si>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</si>
  <si>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</si>
  <si>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</si>
  <si>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</si>
  <si>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</si>
  <si>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</si>
  <si>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</si>
  <si>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</si>
  <si>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</si>
  <si>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</si>
  <si>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</si>
  <si>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</si>
  <si>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</si>
  <si>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</si>
  <si>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</si>
  <si>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</si>
  <si>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</si>
  <si>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</si>
  <si>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</si>
  <si>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</si>
  <si>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</si>
  <si>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</si>
  <si>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</si>
  <si>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</si>
  <si>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</si>
  <si>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</si>
  <si>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</si>
  <si>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</si>
  <si>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</si>
  <si>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</si>
  <si>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</si>
  <si>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</si>
  <si>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</si>
  <si>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</si>
  <si>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</si>
  <si>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</si>
  <si>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</si>
  <si>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</si>
  <si>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</si>
  <si>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</si>
  <si>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</si>
  <si>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</si>
  <si>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</si>
  <si>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</si>
  <si>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</si>
  <si>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</si>
  <si>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</si>
  <si>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</si>
  <si>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</si>
  <si>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</si>
  <si>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</si>
  <si>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</si>
  <si>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</si>
  <si>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</si>
  <si>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</si>
  <si>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</si>
  <si>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</si>
  <si>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</si>
  <si>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</si>
  <si>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</si>
  <si>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</si>
  <si>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</si>
  <si>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</si>
  <si>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</si>
  <si>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</si>
  <si>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</si>
  <si>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</si>
  <si>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</si>
  <si>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</si>
  <si>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</si>
  <si>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</si>
  <si>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</si>
  <si>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</si>
  <si>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</si>
  <si>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</si>
  <si>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</si>
  <si>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</si>
  <si>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</si>
  <si>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</si>
  <si>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</si>
  <si>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</si>
  <si>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</si>
  <si>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</si>
  <si>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</si>
  <si>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</si>
  <si>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</si>
  <si>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</si>
  <si>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</si>
  <si>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</si>
  <si>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</si>
  <si>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</si>
  <si>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</si>
  <si>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</si>
  <si>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</si>
  <si>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</si>
  <si>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</si>
  <si>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</si>
  <si>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</si>
  <si>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</si>
  <si>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</si>
  <si>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</si>
  <si>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</si>
  <si>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</si>
  <si>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</si>
  <si>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</si>
  <si>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</si>
  <si>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</si>
  <si>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</si>
  <si>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</si>
  <si>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</si>
  <si>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</si>
  <si>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</si>
  <si>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</si>
  <si>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</si>
  <si>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</si>
  <si>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</si>
  <si>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</si>
  <si>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</si>
  <si>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</si>
  <si>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</si>
  <si>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</si>
  <si>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</si>
  <si>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</si>
  <si>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</si>
  <si>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</si>
  <si>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</si>
  <si>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</si>
  <si>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</si>
  <si>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</si>
  <si>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</si>
  <si>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</si>
  <si>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</si>
  <si>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</si>
  <si>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</si>
  <si>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</si>
  <si>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</si>
  <si>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</si>
  <si>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</si>
  <si>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</si>
  <si>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</si>
  <si>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</si>
  <si>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</si>
  <si>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</si>
  <si>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</si>
  <si>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</si>
  <si>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</si>
  <si>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</si>
  <si>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</si>
  <si>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</si>
  <si>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</si>
  <si>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</si>
  <si>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</si>
  <si>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</si>
  <si>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</si>
  <si>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</si>
  <si>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</si>
  <si>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</si>
  <si>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</si>
  <si>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</si>
  <si>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</si>
  <si>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</si>
  <si>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</si>
  <si>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</si>
  <si>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</si>
  <si>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</si>
  <si>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</si>
  <si>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</si>
  <si>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</si>
  <si>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</si>
  <si>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</si>
  <si>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</si>
  <si>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</si>
  <si>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</si>
  <si>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</si>
  <si>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</si>
  <si>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</si>
  <si>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</si>
  <si>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</si>
  <si>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</si>
  <si>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</si>
  <si>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</si>
  <si>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</si>
  <si>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</si>
  <si>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</si>
  <si>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</si>
  <si>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</si>
  <si>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</si>
  <si>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</si>
  <si>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</si>
  <si>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</si>
  <si>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</si>
  <si>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</si>
  <si>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</si>
  <si>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</si>
  <si>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</si>
  <si>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</si>
  <si>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</si>
  <si>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</si>
  <si>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</si>
  <si>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</si>
  <si>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</si>
  <si>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</si>
  <si>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</si>
  <si>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</si>
  <si>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</si>
  <si>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</si>
  <si>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</si>
  <si>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</si>
  <si>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</si>
  <si>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</si>
  <si>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</si>
  <si>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</si>
  <si>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</si>
  <si>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</si>
  <si>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</si>
  <si>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</si>
  <si>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</si>
  <si>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</si>
  <si>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</si>
  <si>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</si>
  <si>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</si>
  <si>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</si>
  <si>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</si>
  <si>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</si>
  <si>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</si>
  <si>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</si>
  <si>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</si>
  <si>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</si>
  <si>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</si>
  <si>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</si>
  <si>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</si>
  <si>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</si>
  <si>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</si>
  <si>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</si>
  <si>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</si>
  <si>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</si>
  <si>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</si>
  <si>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</si>
  <si>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</si>
  <si>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</si>
  <si>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</si>
  <si>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</si>
  <si>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</si>
  <si>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</si>
  <si>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</si>
  <si>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</si>
  <si>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</si>
  <si>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</si>
  <si>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</si>
  <si>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</si>
  <si>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</si>
  <si>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</si>
  <si>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</si>
  <si>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</si>
  <si>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</si>
  <si>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</si>
  <si>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</si>
  <si>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</si>
  <si>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</si>
  <si>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</si>
  <si>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</si>
  <si>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</si>
  <si>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</si>
  <si>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</si>
  <si>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</si>
  <si>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</si>
  <si>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</si>
  <si>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</si>
  <si>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</si>
  <si>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</si>
  <si>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</si>
  <si>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</si>
  <si>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</si>
  <si>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</si>
  <si>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</si>
  <si>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</si>
  <si>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</si>
  <si>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</si>
  <si>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</si>
  <si>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</si>
  <si>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</si>
  <si>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</si>
  <si>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</si>
  <si>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</si>
  <si>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</si>
  <si>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</si>
  <si>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</si>
  <si>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</si>
  <si>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</si>
  <si>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</si>
  <si>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</si>
  <si>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</si>
  <si>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</si>
  <si>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</si>
  <si>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</si>
  <si>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</si>
  <si>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</si>
  <si>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</si>
  <si>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</si>
  <si>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</si>
  <si>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</si>
  <si>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</si>
  <si>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</si>
  <si>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</si>
  <si>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</si>
  <si>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</si>
  <si>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</si>
  <si>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</si>
  <si>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</si>
  <si>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</si>
  <si>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</si>
  <si>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</si>
  <si>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</si>
  <si>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</si>
  <si>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</si>
  <si>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</si>
  <si>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</si>
  <si>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</si>
  <si>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</si>
  <si>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</si>
  <si>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</si>
  <si>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</si>
  <si>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</si>
  <si>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</si>
  <si>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</si>
  <si>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</si>
  <si>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</si>
  <si>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</si>
  <si>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</si>
  <si>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</si>
  <si>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</si>
  <si>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</si>
  <si>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</si>
  <si>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</si>
  <si>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</si>
  <si>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</si>
  <si>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</si>
  <si>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</si>
  <si>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</si>
  <si>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</si>
  <si>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</si>
  <si>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</si>
  <si>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</si>
  <si>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</si>
  <si>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</si>
  <si>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</si>
  <si>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</si>
  <si>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</si>
  <si>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</si>
  <si>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</si>
  <si>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</si>
  <si>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</si>
  <si>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</si>
  <si>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</si>
  <si>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</si>
  <si>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</si>
  <si>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</si>
  <si>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</si>
  <si>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</si>
  <si>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</si>
  <si>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</si>
  <si>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</si>
  <si>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</si>
  <si>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</si>
  <si>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</si>
  <si>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</si>
  <si>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</si>
  <si>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</si>
  <si>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</si>
  <si>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</si>
  <si>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</si>
  <si>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</si>
  <si>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</si>
  <si>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</si>
  <si>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</si>
  <si>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</si>
  <si>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</si>
  <si>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</si>
  <si>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</si>
  <si>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</si>
  <si>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</si>
  <si>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</si>
  <si>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</si>
  <si>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</si>
  <si>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</si>
  <si>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</si>
  <si>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</si>
  <si>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</si>
  <si>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</si>
  <si>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</si>
  <si>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</si>
  <si>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</si>
  <si>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</si>
  <si>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</si>
  <si>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</si>
  <si>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</si>
  <si>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</si>
  <si>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</si>
  <si>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</si>
  <si>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</si>
  <si>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</si>
  <si>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</si>
  <si>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</si>
  <si>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</si>
  <si>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</si>
  <si>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</si>
  <si>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</si>
  <si>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</si>
  <si>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</si>
  <si>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</si>
  <si>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</si>
  <si>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</si>
  <si>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</si>
  <si>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</si>
  <si>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</si>
  <si>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</si>
  <si>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</si>
  <si>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</si>
  <si>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</si>
  <si>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</si>
  <si>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</si>
  <si>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</si>
  <si>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</si>
  <si>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</si>
  <si>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</si>
  <si>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</si>
  <si>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</si>
  <si>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</si>
  <si>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</si>
  <si>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</si>
  <si>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</si>
  <si>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</si>
  <si>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</si>
  <si>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</si>
  <si>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</si>
  <si>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</si>
  <si>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</si>
  <si>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</si>
  <si>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</si>
  <si>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</si>
  <si>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</si>
  <si>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</si>
  <si>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</si>
  <si>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</si>
  <si>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</si>
  <si>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</si>
  <si>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</si>
  <si>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</si>
  <si>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</si>
  <si>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</si>
  <si>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</si>
  <si>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</si>
  <si>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</si>
  <si>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</si>
  <si>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</si>
  <si>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</si>
  <si>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</si>
  <si>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</si>
  <si>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</si>
  <si>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</si>
  <si>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</si>
  <si>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</si>
  <si>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</si>
  <si>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</si>
  <si>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</si>
  <si>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</si>
  <si>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</si>
  <si>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</si>
  <si>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</si>
  <si>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</si>
  <si>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</si>
  <si>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</si>
  <si>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</si>
  <si>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</si>
  <si>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</si>
  <si>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</si>
  <si>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</si>
  <si>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</si>
  <si>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</si>
  <si>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</si>
  <si>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</si>
  <si>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</si>
  <si>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</si>
  <si>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</si>
  <si>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</si>
  <si>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</si>
  <si>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</si>
  <si>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</si>
  <si>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</si>
  <si>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</si>
  <si>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</si>
  <si>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</si>
  <si>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</si>
  <si>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</si>
  <si>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</si>
  <si>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</si>
  <si>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</si>
  <si>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</si>
  <si>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</si>
  <si>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</si>
  <si>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</si>
  <si>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</si>
  <si>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</si>
  <si>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</si>
  <si>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</si>
  <si>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</si>
  <si>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</si>
  <si>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</si>
  <si>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</si>
  <si>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</si>
  <si>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</si>
  <si>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</si>
  <si>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</si>
  <si>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</si>
  <si>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</si>
  <si>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</si>
  <si>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</si>
  <si>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</si>
  <si>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</si>
  <si>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</si>
  <si>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</si>
  <si>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</si>
  <si>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</si>
  <si>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</si>
  <si>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</si>
  <si>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</si>
  <si>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</si>
  <si>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</si>
  <si>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</si>
  <si>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</si>
  <si>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</si>
  <si>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</si>
  <si>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</si>
  <si>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</si>
  <si>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</si>
  <si>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</si>
  <si>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</si>
  <si>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</si>
  <si>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</si>
  <si>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</si>
  <si>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</si>
  <si>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</si>
  <si>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</si>
  <si>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</si>
  <si>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</si>
  <si>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</si>
  <si>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</si>
  <si>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</si>
  <si>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</si>
  <si>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</si>
  <si>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</si>
  <si>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</si>
  <si>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</si>
  <si>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</si>
  <si>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</si>
  <si>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</si>
  <si>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</si>
  <si>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</si>
  <si>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</si>
  <si>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</si>
  <si>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</si>
  <si>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</si>
  <si>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</si>
  <si>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</si>
  <si>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</si>
  <si>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</si>
  <si>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</si>
  <si>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</si>
  <si>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</si>
  <si>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</si>
  <si>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</si>
  <si>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</si>
  <si>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</si>
  <si>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</si>
  <si>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</si>
  <si>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</si>
  <si>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</si>
  <si>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</si>
  <si>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</si>
  <si>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</si>
  <si>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</si>
  <si>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</si>
  <si>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</si>
  <si>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</si>
  <si>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</si>
  <si>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</si>
  <si>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</si>
  <si>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</si>
  <si>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</si>
  <si>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</si>
  <si>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</si>
  <si>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</si>
  <si>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</si>
  <si>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</si>
  <si>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</si>
  <si>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</si>
  <si>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</si>
  <si>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</si>
  <si>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</si>
  <si>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</si>
  <si>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</si>
  <si>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</si>
  <si>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</si>
  <si>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</si>
  <si>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</si>
  <si>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</si>
  <si>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</si>
  <si>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</si>
  <si>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</si>
  <si>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</si>
  <si>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</si>
  <si>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</si>
  <si>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</si>
  <si>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</si>
  <si>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</si>
  <si>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</si>
  <si>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</si>
  <si>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</si>
  <si>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</si>
  <si>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</si>
  <si>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</si>
  <si>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</si>
  <si>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</si>
  <si>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</si>
  <si>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</si>
  <si>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</si>
  <si>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</si>
  <si>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</si>
  <si>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</si>
  <si>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</si>
  <si>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</si>
  <si>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</si>
  <si>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</si>
  <si>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</si>
  <si>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</si>
  <si>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</si>
  <si>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</si>
  <si>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</si>
  <si>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</si>
  <si>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</si>
  <si>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</si>
  <si>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</si>
  <si>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</si>
  <si>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</si>
  <si>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</si>
  <si>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</si>
  <si>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</si>
  <si>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</si>
  <si>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</si>
  <si>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</si>
  <si>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</si>
  <si>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</si>
  <si>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</si>
  <si>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</si>
  <si>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</si>
  <si>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</si>
  <si>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</si>
  <si>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</si>
  <si>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</si>
  <si>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</si>
  <si>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</si>
  <si>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</si>
  <si>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</si>
  <si>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</si>
  <si>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</si>
  <si>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</si>
  <si>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</si>
  <si>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</si>
  <si>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</si>
  <si>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</si>
  <si>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</si>
  <si>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</si>
  <si>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</si>
  <si>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</si>
  <si>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</si>
  <si>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</si>
  <si>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</si>
  <si>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</si>
  <si>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</si>
  <si>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</si>
  <si>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</si>
  <si>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</si>
  <si>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</si>
  <si>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</si>
  <si>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</si>
  <si>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</si>
  <si>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</si>
  <si>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</si>
  <si>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</si>
  <si>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</si>
  <si>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</si>
  <si>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</si>
  <si>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</si>
  <si>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</si>
  <si>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</si>
  <si>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</si>
  <si>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</si>
  <si>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</si>
  <si>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</si>
  <si>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</si>
  <si>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</si>
  <si>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</si>
  <si>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</si>
  <si>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</si>
  <si>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</si>
  <si>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</si>
  <si>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</si>
  <si>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</si>
  <si>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</si>
  <si>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</si>
  <si>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</si>
  <si>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</si>
  <si>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</si>
  <si>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</si>
  <si>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</si>
  <si>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</si>
  <si>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</si>
  <si>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</si>
  <si>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</si>
  <si>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</si>
  <si>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</si>
  <si>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</si>
  <si>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</si>
  <si>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</si>
  <si>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</si>
  <si>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</si>
  <si>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</si>
  <si>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</si>
  <si>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</si>
  <si>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</si>
  <si>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</si>
  <si>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</si>
  <si>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</si>
  <si>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</si>
  <si>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</si>
  <si>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</si>
  <si>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</si>
  <si>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</si>
  <si>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</si>
  <si>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</si>
  <si>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</si>
  <si>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</si>
  <si>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</si>
  <si>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</si>
  <si>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</si>
  <si>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</si>
  <si>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</si>
  <si>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</si>
  <si>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</si>
  <si>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</si>
  <si>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</si>
  <si>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</si>
  <si>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</si>
  <si>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</si>
  <si>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</si>
  <si>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</si>
  <si>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</si>
  <si>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</si>
  <si>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</si>
  <si>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</si>
  <si>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</si>
  <si>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</si>
  <si>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</si>
  <si>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</si>
  <si>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</si>
  <si>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</si>
  <si>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</si>
  <si>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</si>
  <si>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</si>
  <si>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</si>
  <si>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</si>
  <si>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</si>
  <si>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</si>
  <si>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</si>
  <si>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</si>
  <si>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</si>
  <si>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</si>
  <si>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</si>
  <si>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</si>
  <si>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</si>
  <si>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</si>
  <si>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</si>
  <si>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</si>
  <si>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</si>
  <si>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</si>
  <si>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</si>
  <si>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</si>
  <si>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</si>
  <si>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</si>
  <si>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</si>
  <si>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</si>
  <si>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</si>
  <si>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</si>
  <si>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</si>
  <si>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</si>
  <si>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</si>
  <si>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</si>
  <si>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</si>
  <si>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</si>
  <si>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</si>
  <si>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</si>
  <si>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</si>
  <si>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</si>
  <si>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</si>
  <si>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</si>
  <si>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</si>
  <si>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</si>
  <si>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</si>
  <si>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</si>
  <si>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</si>
  <si>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</si>
  <si>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</si>
  <si>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</si>
  <si>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</si>
  <si>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</si>
  <si>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</si>
  <si>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</si>
  <si>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</si>
  <si>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</si>
  <si>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</si>
  <si>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</si>
  <si>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</si>
  <si>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</si>
  <si>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</si>
  <si>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</si>
  <si>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</si>
  <si>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</si>
  <si>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</si>
  <si>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</si>
  <si>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</si>
  <si>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</si>
  <si>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</si>
  <si>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</si>
  <si>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</si>
  <si>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</si>
  <si>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</si>
  <si>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</si>
  <si>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</si>
  <si>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</si>
  <si>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</si>
  <si>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</si>
  <si>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</si>
  <si>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</si>
  <si>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</si>
  <si>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</si>
  <si>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</si>
  <si>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</si>
  <si>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</si>
  <si>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</si>
  <si>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</si>
  <si>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</si>
  <si>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</si>
  <si>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</si>
  <si>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</si>
  <si>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</si>
  <si>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</si>
  <si>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</si>
  <si>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</si>
  <si>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</si>
  <si>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</si>
  <si>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</si>
  <si>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</si>
  <si>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</si>
  <si>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</si>
  <si>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</si>
  <si>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</si>
  <si>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</si>
  <si>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</si>
  <si>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</si>
  <si>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</si>
  <si>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</si>
  <si>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</si>
  <si>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</si>
  <si>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</si>
  <si>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</si>
  <si>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</si>
  <si>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</si>
  <si>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</si>
  <si>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</si>
  <si>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</si>
  <si>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</si>
  <si>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</si>
  <si>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</si>
  <si>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</si>
  <si>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</si>
  <si>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</si>
  <si>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</si>
  <si>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</si>
  <si>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</si>
  <si>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</si>
  <si>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</si>
  <si>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</si>
  <si>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</si>
  <si>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</si>
  <si>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</si>
  <si>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</si>
  <si>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</si>
  <si>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</si>
  <si>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</si>
  <si>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</si>
  <si>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</si>
  <si>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</si>
  <si>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</si>
  <si>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</si>
  <si>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</si>
  <si>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</si>
  <si>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</si>
  <si>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</si>
  <si>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</si>
  <si>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</si>
  <si>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</si>
  <si>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</si>
  <si>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</si>
  <si>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</si>
  <si>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</si>
  <si>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</si>
  <si>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</si>
  <si>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</si>
  <si>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</si>
  <si>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</si>
  <si>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</si>
  <si>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</si>
  <si>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</si>
  <si>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</si>
  <si>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</si>
  <si>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</si>
  <si>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</si>
  <si>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</si>
  <si>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</si>
  <si>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</si>
  <si>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</si>
  <si>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</si>
  <si>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</si>
  <si>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</si>
  <si>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</si>
  <si>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</si>
  <si>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</si>
  <si>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</si>
  <si>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</si>
  <si>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</si>
  <si>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</si>
  <si>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</si>
  <si>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</si>
  <si>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</si>
  <si>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</si>
  <si>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</si>
  <si>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</si>
  <si>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</si>
  <si>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</si>
  <si>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</si>
  <si>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</si>
  <si>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</si>
  <si>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</si>
  <si>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</si>
  <si>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</si>
  <si>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</si>
  <si>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</si>
  <si>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</si>
  <si>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</si>
  <si>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</si>
  <si>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</si>
  <si>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</si>
  <si>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</si>
  <si>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</si>
  <si>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</si>
  <si>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</si>
  <si>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</si>
  <si>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</si>
  <si>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</si>
  <si>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</si>
  <si>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</si>
  <si>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</si>
  <si>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</si>
  <si>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</si>
  <si>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</si>
  <si>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</si>
  <si>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</si>
  <si>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</si>
  <si>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</si>
  <si>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</si>
  <si>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</si>
  <si>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</si>
  <si>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</si>
  <si>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</si>
  <si>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</si>
  <si>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</si>
  <si>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</si>
  <si>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</si>
  <si>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</si>
  <si>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</si>
  <si>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</si>
  <si>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</si>
  <si>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</si>
  <si>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</si>
  <si>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</si>
  <si>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</si>
  <si>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</si>
  <si>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</si>
  <si>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</si>
  <si>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</si>
  <si>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</si>
  <si>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</si>
  <si>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</si>
  <si>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</si>
  <si>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</si>
  <si>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</si>
  <si>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</si>
  <si>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</si>
  <si>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</si>
  <si>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</si>
  <si>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</si>
  <si>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</si>
  <si>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</si>
  <si>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</si>
  <si>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</si>
  <si>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</si>
  <si>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</si>
  <si>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</si>
  <si>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</si>
  <si>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</si>
  <si>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</si>
  <si>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</si>
  <si>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</si>
  <si>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</si>
  <si>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</si>
  <si>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</si>
  <si>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</si>
  <si>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</si>
  <si>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</si>
  <si>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</si>
  <si>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</si>
  <si>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</si>
  <si>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</si>
  <si>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</si>
  <si>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</si>
  <si>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</si>
  <si>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</si>
  <si>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</si>
  <si>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</si>
  <si>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</si>
  <si>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</si>
  <si>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</si>
  <si>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</si>
  <si>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</si>
  <si>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</si>
  <si>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</si>
  <si>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</si>
  <si>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</si>
  <si>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</si>
  <si>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</si>
  <si>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</si>
  <si>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</si>
  <si>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</si>
  <si>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</si>
  <si>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</si>
  <si>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</si>
  <si>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</si>
  <si>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</si>
  <si>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</si>
  <si>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</si>
  <si>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</si>
  <si>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</si>
  <si>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</si>
  <si>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</si>
  <si>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</si>
  <si>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</si>
  <si>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</si>
  <si>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</si>
  <si>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</si>
  <si>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</si>
  <si>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</si>
  <si>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</si>
  <si>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</si>
  <si>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</si>
  <si>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</si>
  <si>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</si>
  <si>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</si>
  <si>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</si>
  <si>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</si>
  <si>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</si>
  <si>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</si>
  <si>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</si>
  <si>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</si>
  <si>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</si>
  <si>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</si>
  <si>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</si>
  <si>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</si>
  <si>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</si>
  <si>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</si>
  <si>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</si>
  <si>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</si>
  <si>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</si>
  <si>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</si>
  <si>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</si>
  <si>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</si>
  <si>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</si>
  <si>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</si>
  <si>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</si>
  <si>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</si>
  <si>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</si>
  <si>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</si>
  <si>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</si>
  <si>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</si>
  <si>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</si>
  <si>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</si>
  <si>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</si>
  <si>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</si>
  <si>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</si>
  <si>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</si>
  <si>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</si>
  <si>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</si>
  <si>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</si>
  <si>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</si>
  <si>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</si>
  <si>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</si>
  <si>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</si>
  <si>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</si>
  <si>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</si>
  <si>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</si>
  <si>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</si>
  <si>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</si>
  <si>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</si>
  <si>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</si>
  <si>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</si>
  <si>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</si>
  <si>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</si>
  <si>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</si>
  <si>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</si>
  <si>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</si>
  <si>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</si>
  <si>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</si>
  <si>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</si>
  <si>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</si>
  <si>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</si>
  <si>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</si>
  <si>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</si>
  <si>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</si>
  <si>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</si>
  <si>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</si>
  <si>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</si>
  <si>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</si>
  <si>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</si>
  <si>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</si>
  <si>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</si>
  <si>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</si>
  <si>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</si>
  <si>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</si>
  <si>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</si>
  <si>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</si>
  <si>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</si>
  <si>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</si>
  <si>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</si>
  <si>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</si>
  <si>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</si>
  <si>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</si>
  <si>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</si>
  <si>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</si>
  <si>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</si>
  <si>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</si>
  <si>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</si>
  <si>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</si>
  <si>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</si>
  <si>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</si>
  <si>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</si>
  <si>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</si>
  <si>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</si>
  <si>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</si>
  <si>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</si>
  <si>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</si>
  <si>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</si>
  <si>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</si>
  <si>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</si>
  <si>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</si>
  <si>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</si>
  <si>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</si>
  <si>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</si>
  <si>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</si>
  <si>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</si>
  <si>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</si>
  <si>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</si>
  <si>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</si>
  <si>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</si>
  <si>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</si>
  <si>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</si>
  <si>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</si>
  <si>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</si>
  <si>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</si>
  <si>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</si>
  <si>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</si>
  <si>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</si>
  <si>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</si>
  <si>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</si>
  <si>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</si>
  <si>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</si>
  <si>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</si>
  <si>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</si>
  <si>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</si>
  <si>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</si>
  <si>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</si>
  <si>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</si>
  <si>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</si>
  <si>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</si>
  <si>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</si>
  <si>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</si>
  <si>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</si>
  <si>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</si>
  <si>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</si>
  <si>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</si>
  <si>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</si>
  <si>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</si>
  <si>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</si>
  <si>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</si>
  <si>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</si>
  <si>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</si>
  <si>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</si>
  <si>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</si>
  <si>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</si>
  <si>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</si>
  <si>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</si>
  <si>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</si>
  <si>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</si>
  <si>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</si>
  <si>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</si>
  <si>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</si>
  <si>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</si>
  <si>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</si>
  <si>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</si>
  <si>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</si>
  <si>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</si>
  <si>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</si>
  <si>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</si>
  <si>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</si>
  <si>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</si>
  <si>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</si>
  <si>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</si>
  <si>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</si>
  <si>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</si>
  <si>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</si>
  <si>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</si>
  <si>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</si>
  <si>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</si>
  <si>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</si>
  <si>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</si>
  <si>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</si>
  <si>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</si>
  <si>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</si>
  <si>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</si>
  <si>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</si>
  <si>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</si>
  <si>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</si>
  <si>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</si>
  <si>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</si>
  <si>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</si>
  <si>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</si>
  <si>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</si>
  <si>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</si>
  <si>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</si>
  <si>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</si>
  <si>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</si>
  <si>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</si>
  <si>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</si>
  <si>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</si>
  <si>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</si>
  <si>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</si>
  <si>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</si>
  <si>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</si>
  <si>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</si>
  <si>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</si>
  <si>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</si>
  <si>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</si>
  <si>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</si>
  <si>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</si>
  <si>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</si>
  <si>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</si>
  <si>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</si>
  <si>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</si>
  <si>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</si>
  <si>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</si>
  <si>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</si>
  <si>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</si>
  <si>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</si>
  <si>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</si>
  <si>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</si>
  <si>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</si>
  <si>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</si>
  <si>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</si>
  <si>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</si>
  <si>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</si>
  <si>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</si>
  <si>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</si>
  <si>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</si>
  <si>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</si>
  <si>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</si>
  <si>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</si>
  <si>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</si>
  <si>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</si>
  <si>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</si>
  <si>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</si>
  <si>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</si>
  <si>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</si>
  <si>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</si>
  <si>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</si>
  <si>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</si>
  <si>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</si>
  <si>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</si>
  <si>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</si>
  <si>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</si>
  <si>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</si>
  <si>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</si>
  <si>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</si>
  <si>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</si>
  <si>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</si>
  <si>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</si>
  <si>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</si>
  <si>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</si>
  <si>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</si>
  <si>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</si>
  <si>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</si>
  <si>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</si>
  <si>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</si>
  <si>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</si>
  <si>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</si>
  <si>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</si>
  <si>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</si>
  <si>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</si>
  <si>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</si>
  <si>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</si>
  <si>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</si>
  <si>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</si>
  <si>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</si>
  <si>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</si>
  <si>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</si>
  <si>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</si>
  <si>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</si>
  <si>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</si>
  <si>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</si>
  <si>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</si>
  <si>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</si>
  <si>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</si>
  <si>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</si>
  <si>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</si>
  <si>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</si>
  <si>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</si>
  <si>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</si>
  <si>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</si>
  <si>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</si>
  <si>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</si>
  <si>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</si>
  <si>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</si>
  <si>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</si>
  <si>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</si>
  <si>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</si>
  <si>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</si>
  <si>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</si>
  <si>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</si>
  <si>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</si>
  <si>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</si>
  <si>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</si>
  <si>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</si>
  <si>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</si>
  <si>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</si>
  <si>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</si>
  <si>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</si>
  <si>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</si>
  <si>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</si>
  <si>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</si>
  <si>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</si>
  <si>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</si>
  <si>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</si>
  <si>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</si>
  <si>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</si>
  <si>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</si>
  <si>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</si>
  <si>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</si>
  <si>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</si>
  <si>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</si>
  <si>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</si>
  <si>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</si>
  <si>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</si>
  <si>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</si>
  <si>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</si>
  <si>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</si>
  <si>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</si>
  <si>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</si>
  <si>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</si>
  <si>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</si>
  <si>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</si>
  <si>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</si>
  <si>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</si>
  <si>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</si>
  <si>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</si>
  <si>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</si>
  <si>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</si>
  <si>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</si>
  <si>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</si>
  <si>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</si>
  <si>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</si>
  <si>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</si>
  <si>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</si>
  <si>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</si>
  <si>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</si>
  <si>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</si>
  <si>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</si>
  <si>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</si>
  <si>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</si>
  <si>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</si>
  <si>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</si>
  <si>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</si>
  <si>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</si>
  <si>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</si>
  <si>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</si>
  <si>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</si>
  <si>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</si>
  <si>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</si>
  <si>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</si>
  <si>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</si>
  <si>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</si>
  <si>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</si>
  <si>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</si>
  <si>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</si>
  <si>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</si>
  <si>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</si>
  <si>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</si>
  <si>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</si>
  <si>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</si>
  <si>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</si>
  <si>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</si>
  <si>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</si>
  <si>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</si>
  <si>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</si>
  <si>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</si>
  <si>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</si>
  <si>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</si>
  <si>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</si>
  <si>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</si>
  <si>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</si>
  <si>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</si>
  <si>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</si>
  <si>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</si>
  <si>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</si>
  <si>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</si>
  <si>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</si>
  <si>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</si>
  <si>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</si>
  <si>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</si>
  <si>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</si>
  <si>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</si>
  <si>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</si>
  <si>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</si>
  <si>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</si>
  <si>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</si>
  <si>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</si>
  <si>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</si>
  <si>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</si>
  <si>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</si>
  <si>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</si>
  <si>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</si>
  <si>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</si>
  <si>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</si>
  <si>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</si>
  <si>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</si>
  <si>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</si>
  <si>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</si>
  <si>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</si>
  <si>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</si>
  <si>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</si>
  <si>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</si>
  <si>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</si>
  <si>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</si>
  <si>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</si>
  <si>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</si>
  <si>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</si>
  <si>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</si>
  <si>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</si>
  <si>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</si>
  <si>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</si>
  <si>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</si>
  <si>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</si>
  <si>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</si>
  <si>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</si>
  <si>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</si>
  <si>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</si>
  <si>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</si>
  <si>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</si>
  <si>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</si>
  <si>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</si>
  <si>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</si>
  <si>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</si>
  <si>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</si>
  <si>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</si>
  <si>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</si>
  <si>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</si>
  <si>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</si>
  <si>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</si>
  <si>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</si>
  <si>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</si>
  <si>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</si>
  <si>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</si>
  <si>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</si>
  <si>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</si>
  <si>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</si>
  <si>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</si>
  <si>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</si>
  <si>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</si>
  <si>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</si>
  <si>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</si>
  <si>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</si>
  <si>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</si>
  <si>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</si>
  <si>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</si>
  <si>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</si>
  <si>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</si>
  <si>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</si>
  <si>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</si>
  <si>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</si>
  <si>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</si>
  <si>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</si>
  <si>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</si>
  <si>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</si>
  <si>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</si>
  <si>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</si>
  <si>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</si>
  <si>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</si>
  <si>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</si>
  <si>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</si>
  <si>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</si>
  <si>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</si>
  <si>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</si>
  <si>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</si>
  <si>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</si>
  <si>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</si>
  <si>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</si>
  <si>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</si>
  <si>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</si>
  <si>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</si>
  <si>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</si>
  <si>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</si>
  <si>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</si>
  <si>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</si>
  <si>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</si>
  <si>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</si>
  <si>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</si>
  <si>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</si>
  <si>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</si>
  <si>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</si>
  <si>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</si>
  <si>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</si>
  <si>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</si>
  <si>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</si>
  <si>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</si>
  <si>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</si>
  <si>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</si>
  <si>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</si>
  <si>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</si>
  <si>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</si>
  <si>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</si>
  <si>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</si>
  <si>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</si>
  <si>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</si>
  <si>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</si>
  <si>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</si>
  <si>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</si>
  <si>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</si>
  <si>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</si>
  <si>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</si>
  <si>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</si>
  <si>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</si>
  <si>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</si>
  <si>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</si>
  <si>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</si>
  <si>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</si>
  <si>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</si>
  <si>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</si>
  <si>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</si>
  <si>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</si>
  <si>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</si>
  <si>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</si>
  <si>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</si>
  <si>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</si>
  <si>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</si>
  <si>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</si>
  <si>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</si>
  <si>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</si>
  <si>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</si>
  <si>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</si>
  <si>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</si>
  <si>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</si>
  <si>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</si>
  <si>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</si>
  <si>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</si>
  <si>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</si>
  <si>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</si>
  <si>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</si>
  <si>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</si>
  <si>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</si>
  <si>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</si>
  <si>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</si>
  <si>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</si>
  <si>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</si>
  <si>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</si>
  <si>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</si>
  <si>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</si>
  <si>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</si>
  <si>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</si>
  <si>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</si>
  <si>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</si>
  <si>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</si>
  <si>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</si>
  <si>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</si>
  <si>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</si>
  <si>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</si>
  <si>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</si>
  <si>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</si>
  <si>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</si>
  <si>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</si>
  <si>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</si>
  <si>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</si>
  <si>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</si>
  <si>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</si>
  <si>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</si>
  <si>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</si>
  <si>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</si>
  <si>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</si>
  <si>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</si>
  <si>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</si>
  <si>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</si>
  <si>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</si>
  <si>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</si>
  <si>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</si>
  <si>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</si>
  <si>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</si>
  <si>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</si>
  <si>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</si>
  <si>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</si>
  <si>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</si>
  <si>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</si>
  <si>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</si>
  <si>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</si>
  <si>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</si>
  <si>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</si>
  <si>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</si>
  <si>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</si>
  <si>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</si>
  <si>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</si>
  <si>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</si>
  <si>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</si>
  <si>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</si>
  <si>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</si>
  <si>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</si>
  <si>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</si>
  <si>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</si>
  <si>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</si>
  <si>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</si>
  <si>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</si>
  <si>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</si>
  <si>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</si>
  <si>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</si>
  <si>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</si>
  <si>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</si>
  <si>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</si>
  <si>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</si>
  <si>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</si>
  <si>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</si>
  <si>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</si>
  <si>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</si>
  <si>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</si>
  <si>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</si>
  <si>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</si>
  <si>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</si>
  <si>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</si>
  <si>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</si>
  <si>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</si>
  <si>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</si>
  <si>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</si>
  <si>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</si>
  <si>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</si>
  <si>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</si>
  <si>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</si>
  <si>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</si>
  <si>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</si>
  <si>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</si>
  <si>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</si>
  <si>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</si>
  <si>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</si>
  <si>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</si>
  <si>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</si>
  <si>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</si>
  <si>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</si>
  <si>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</si>
  <si>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</si>
  <si>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</si>
  <si>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</si>
  <si>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</si>
  <si>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</si>
  <si>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</si>
  <si>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</si>
  <si>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</si>
  <si>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</si>
  <si>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</si>
  <si>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</si>
  <si>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</si>
  <si>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</si>
  <si>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</si>
  <si>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</si>
  <si>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</si>
  <si>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</si>
  <si>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</si>
  <si>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</si>
  <si>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</si>
  <si>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</si>
  <si>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</si>
  <si>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</si>
  <si>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</si>
  <si>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</si>
  <si>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</si>
  <si>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</si>
  <si>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</si>
  <si>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</si>
  <si>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</si>
  <si>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</si>
  <si>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</si>
  <si>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</si>
  <si>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</si>
  <si>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</si>
  <si>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</si>
  <si>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</si>
  <si>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</si>
  <si>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</si>
  <si>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</si>
  <si>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</si>
  <si>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</si>
  <si>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</si>
  <si>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</si>
  <si>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</si>
  <si>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</si>
  <si>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</si>
  <si>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</si>
  <si>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</si>
  <si>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</si>
  <si>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</si>
  <si>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</si>
  <si>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</si>
  <si>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</si>
  <si>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</si>
  <si>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</si>
  <si>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</si>
  <si>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</si>
  <si>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</si>
  <si>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</si>
  <si>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</si>
  <si>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</si>
  <si>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</si>
  <si>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</si>
  <si>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</si>
  <si>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</si>
  <si>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</si>
  <si>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</si>
  <si>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</si>
  <si>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</si>
  <si>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</si>
  <si>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</si>
  <si>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</si>
  <si>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</si>
  <si>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</si>
  <si>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</si>
  <si>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</si>
  <si>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</si>
  <si>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</si>
  <si>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</si>
  <si>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</si>
  <si>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</si>
  <si>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</si>
  <si>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</si>
  <si>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</si>
  <si>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</si>
  <si>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</si>
  <si>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</si>
  <si>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</si>
  <si>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</si>
  <si>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</si>
  <si>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</si>
  <si>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</si>
  <si>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</si>
  <si>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</si>
  <si>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</si>
  <si>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</si>
  <si>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</si>
  <si>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</si>
  <si>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</si>
  <si>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</si>
  <si>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</si>
  <si>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</si>
  <si>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</si>
  <si>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</si>
  <si>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</si>
  <si>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</si>
  <si>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</si>
  <si>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</si>
  <si>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</si>
  <si>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</si>
  <si>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</si>
  <si>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</si>
  <si>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</si>
  <si>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</si>
  <si>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</si>
  <si>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</si>
  <si>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</si>
  <si>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</si>
  <si>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</si>
  <si>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</si>
  <si>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</si>
  <si>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</si>
  <si>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</si>
  <si>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</si>
  <si>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</si>
  <si>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</si>
  <si>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</si>
  <si>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</si>
  <si>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</si>
  <si>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</si>
  <si>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</si>
  <si>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</si>
  <si>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</si>
  <si>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</si>
  <si>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</si>
  <si>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</si>
  <si>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</si>
  <si>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</si>
  <si>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</si>
  <si>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</si>
  <si>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</si>
  <si>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</si>
  <si>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</si>
  <si>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</si>
  <si>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</si>
  <si>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</si>
  <si>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</si>
  <si>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</si>
  <si>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</si>
  <si>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</si>
  <si>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</si>
  <si>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</si>
  <si>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</si>
  <si>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</si>
  <si>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</si>
  <si>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</si>
  <si>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</si>
  <si>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</si>
  <si>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</si>
  <si>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</si>
  <si>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</si>
  <si>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</si>
  <si>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</si>
  <si>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</si>
  <si>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</si>
  <si>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</si>
  <si>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</si>
  <si>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</si>
  <si>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</si>
  <si>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</si>
  <si>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</si>
  <si>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</si>
  <si>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</si>
  <si>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</si>
  <si>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</si>
  <si>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</si>
  <si>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</si>
  <si>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</si>
  <si>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</si>
  <si>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</si>
  <si>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</si>
  <si>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</si>
  <si>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</si>
  <si>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</si>
  <si>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</si>
  <si>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</si>
  <si>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</si>
  <si>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</si>
  <si>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</si>
  <si>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</si>
  <si>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</si>
  <si>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</si>
  <si>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</si>
  <si>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</si>
  <si>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</si>
  <si>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</si>
  <si>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</si>
  <si>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</si>
  <si>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</si>
  <si>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</si>
  <si>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</si>
  <si>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</si>
  <si>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</si>
  <si>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</si>
  <si>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</si>
  <si>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</si>
  <si>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</si>
  <si>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</si>
  <si>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</si>
  <si>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</si>
  <si>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</si>
  <si>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</si>
  <si>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</si>
  <si>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</si>
  <si>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</si>
  <si>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</si>
  <si>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</si>
  <si>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</si>
  <si>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</si>
  <si>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</si>
  <si>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</si>
  <si>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</si>
  <si>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</si>
  <si>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</si>
  <si>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</si>
  <si>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</si>
  <si>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</si>
  <si>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</si>
  <si>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</si>
  <si>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</si>
  <si>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</si>
  <si>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</si>
  <si>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</si>
  <si>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</si>
  <si>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</si>
  <si>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</si>
  <si>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</si>
  <si>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</si>
  <si>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</si>
  <si>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</si>
  <si>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</si>
  <si>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</si>
  <si>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</si>
  <si>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</si>
  <si>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</si>
  <si>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</si>
  <si>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</si>
  <si>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</si>
  <si>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</si>
  <si>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</si>
  <si>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</si>
  <si>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</si>
  <si>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</si>
  <si>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</si>
  <si>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</si>
  <si>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</si>
  <si>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</si>
  <si>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</si>
  <si>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</si>
  <si>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</si>
  <si>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</si>
  <si>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</si>
  <si>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</si>
  <si>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</si>
  <si>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</si>
  <si>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</si>
  <si>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</si>
  <si>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</si>
  <si>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</si>
  <si>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</si>
  <si>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</si>
  <si>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</si>
  <si>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</si>
  <si>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</si>
  <si>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</si>
  <si>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</si>
  <si>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</si>
  <si>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</si>
  <si>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</si>
  <si>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</si>
  <si>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</si>
  <si>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</si>
  <si>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</si>
  <si>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</si>
  <si>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</si>
  <si>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</si>
  <si>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</si>
  <si>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</si>
  <si>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</si>
  <si>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</si>
  <si>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</si>
  <si>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</si>
  <si>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</si>
  <si>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</si>
  <si>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</si>
  <si>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</si>
  <si>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</si>
  <si>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</si>
  <si>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</si>
  <si>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</si>
  <si>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</si>
  <si>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</si>
  <si>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</si>
  <si>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</si>
  <si>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</si>
  <si>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</si>
  <si>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</si>
  <si>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</si>
  <si>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</si>
  <si>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</si>
  <si>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</si>
  <si>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</si>
  <si>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</si>
  <si>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</si>
  <si>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</si>
  <si>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</si>
  <si>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</si>
  <si>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</si>
  <si>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</si>
  <si>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</si>
  <si>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</si>
  <si>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</si>
  <si>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</si>
  <si>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</si>
  <si>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</si>
  <si>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</si>
  <si>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</si>
  <si>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</si>
  <si>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</si>
  <si>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</si>
  <si>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</si>
  <si>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</si>
  <si>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</si>
  <si>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</si>
  <si>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</si>
  <si>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</si>
  <si>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</si>
  <si>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</si>
  <si>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</si>
  <si>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</si>
  <si>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</si>
  <si>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</si>
  <si>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</si>
  <si>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</si>
  <si>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</si>
  <si>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</si>
  <si>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</si>
  <si>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</si>
  <si>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</si>
  <si>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</si>
  <si>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</si>
  <si>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</si>
  <si>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</si>
  <si>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</si>
  <si>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</si>
  <si>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</si>
  <si>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</si>
  <si>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</si>
  <si>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</si>
  <si>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</si>
  <si>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</si>
  <si>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</si>
  <si>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</si>
  <si>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</si>
  <si>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</si>
  <si>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</si>
  <si>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</si>
  <si>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</si>
  <si>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</si>
  <si>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</si>
  <si>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</si>
  <si>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</si>
  <si>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</si>
  <si>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</si>
  <si>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</si>
  <si>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</si>
  <si>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</si>
  <si>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</si>
  <si>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</si>
  <si>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</si>
  <si>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</si>
  <si>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</si>
  <si>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</si>
  <si>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</si>
  <si>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</si>
  <si>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</si>
  <si>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</si>
  <si>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</si>
  <si>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</si>
  <si>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</si>
  <si>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</si>
  <si>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</si>
  <si>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</si>
  <si>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</si>
  <si>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</si>
  <si>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</si>
  <si>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</si>
  <si>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</si>
  <si>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</si>
  <si>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</si>
  <si>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</si>
  <si>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</si>
  <si>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</si>
  <si>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</si>
  <si>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</si>
  <si>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</si>
  <si>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</si>
  <si>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</si>
  <si>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</si>
  <si>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</si>
  <si>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</si>
  <si>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</si>
  <si>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</si>
  <si>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</si>
  <si>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</si>
  <si>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</si>
  <si>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</si>
  <si>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</si>
  <si>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</si>
  <si>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</si>
  <si>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</si>
  <si>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</si>
  <si>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</si>
  <si>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</si>
  <si>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</si>
  <si>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</si>
  <si>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</si>
  <si>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</si>
  <si>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</si>
  <si>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</si>
  <si>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</si>
  <si>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</si>
  <si>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</si>
  <si>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</si>
  <si>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</si>
  <si>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</si>
  <si>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</si>
  <si>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</si>
  <si>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</si>
  <si>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</si>
  <si>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</si>
  <si>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</si>
  <si>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</si>
  <si>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</si>
  <si>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</si>
  <si>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</si>
  <si>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</si>
  <si>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</si>
  <si>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</si>
  <si>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</si>
  <si>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</si>
  <si>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</si>
  <si>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</si>
  <si>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</si>
  <si>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</si>
  <si>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</si>
  <si>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</si>
  <si>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</si>
  <si>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</si>
  <si>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</si>
  <si>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</si>
  <si>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</si>
  <si>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</si>
  <si>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</si>
  <si>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</si>
  <si>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</si>
  <si>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</si>
  <si>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</si>
  <si>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</si>
  <si>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</si>
  <si>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</si>
  <si>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</si>
  <si>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</si>
  <si>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</si>
  <si>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</si>
  <si>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</si>
  <si>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</si>
  <si>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</si>
  <si>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</si>
  <si>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</si>
  <si>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</si>
  <si>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</si>
  <si>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</si>
  <si>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</si>
  <si>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</si>
  <si>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</si>
  <si>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</si>
  <si>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</si>
  <si>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</si>
  <si>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</si>
  <si>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</si>
  <si>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</si>
  <si>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</si>
  <si>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</si>
  <si>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</si>
  <si>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</si>
  <si>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</si>
  <si>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</si>
  <si>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</si>
  <si>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</si>
  <si>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</si>
  <si>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</si>
  <si>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</si>
  <si>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</si>
  <si>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</si>
  <si>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</si>
  <si>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</si>
  <si>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</si>
  <si>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</si>
  <si>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</si>
  <si>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</si>
  <si>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</si>
  <si>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</si>
  <si>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</si>
  <si>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</si>
  <si>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</si>
  <si>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</si>
  <si>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</si>
  <si>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</si>
  <si>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</si>
  <si>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</si>
  <si>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</si>
  <si>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</si>
  <si>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</si>
  <si>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</si>
  <si>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</si>
  <si>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</si>
  <si>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</si>
  <si>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</si>
  <si>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</si>
  <si>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</si>
  <si>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</si>
  <si>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</si>
  <si>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</si>
  <si>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</si>
  <si>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</si>
  <si>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</si>
  <si>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</si>
  <si>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</si>
  <si>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</si>
  <si>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</si>
  <si>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</si>
  <si>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</si>
  <si>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</si>
  <si>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</si>
  <si>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</si>
  <si>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</si>
  <si>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</si>
  <si>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</si>
  <si>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</si>
  <si>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</si>
  <si>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</si>
  <si>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</si>
  <si>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</si>
  <si>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</si>
  <si>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</si>
  <si>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</si>
  <si>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</si>
  <si>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</si>
  <si>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</si>
  <si>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</si>
  <si>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</si>
  <si>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</si>
  <si>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</si>
  <si>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</si>
  <si>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</si>
  <si>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</si>
  <si>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</si>
  <si>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</si>
  <si>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</si>
  <si>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</si>
  <si>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</si>
  <si>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</si>
  <si>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</si>
  <si>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</si>
  <si>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</si>
  <si>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</si>
  <si>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</si>
  <si>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</si>
  <si>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</si>
  <si>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</si>
  <si>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</si>
  <si>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</si>
  <si>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</si>
  <si>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</si>
  <si>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</si>
  <si>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</si>
  <si>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</si>
  <si>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</si>
  <si>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</si>
  <si>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</si>
  <si>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</si>
  <si>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</si>
  <si>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</si>
  <si>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</si>
  <si>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</si>
  <si>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</si>
  <si>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</si>
  <si>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</si>
  <si>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</si>
  <si>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</si>
  <si>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</si>
  <si>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</si>
  <si>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</si>
  <si>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</si>
  <si>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</si>
  <si>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</si>
  <si>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</si>
  <si>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</si>
  <si>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</si>
  <si>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</si>
  <si>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</si>
  <si>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</si>
  <si>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</si>
  <si>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</si>
  <si>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</si>
  <si>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</si>
  <si>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</si>
  <si>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</si>
  <si>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</si>
  <si>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</si>
  <si>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</si>
  <si>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</si>
  <si>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</si>
  <si>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</si>
  <si>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</si>
  <si>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</si>
  <si>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</si>
  <si>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</si>
  <si>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</si>
  <si>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</si>
  <si>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</si>
  <si>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</si>
  <si>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</si>
  <si>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</si>
  <si>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</si>
  <si>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</si>
  <si>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</si>
  <si>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</si>
  <si>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</si>
  <si>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</si>
  <si>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</si>
  <si>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</si>
  <si>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</si>
  <si>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</si>
  <si>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</si>
  <si>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</si>
  <si>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</si>
  <si>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</si>
  <si>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</si>
  <si>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</si>
  <si>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</si>
  <si>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</si>
  <si>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</si>
  <si>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</si>
  <si>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</si>
  <si>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</si>
  <si>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</si>
  <si>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</si>
  <si>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</si>
  <si>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</si>
  <si>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</si>
  <si>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</si>
  <si>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</si>
  <si>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</si>
  <si>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</si>
  <si>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</si>
  <si>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</si>
  <si>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</si>
  <si>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</si>
  <si>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</si>
  <si>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</si>
  <si>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</si>
  <si>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</si>
  <si>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</si>
  <si>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</si>
  <si>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</si>
  <si>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</si>
  <si>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</si>
  <si>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</si>
  <si>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</si>
  <si>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</si>
  <si>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</si>
  <si>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</si>
  <si>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</si>
  <si>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</si>
  <si>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</si>
  <si>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</si>
  <si>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</si>
  <si>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</si>
  <si>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</si>
  <si>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</si>
  <si>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</si>
  <si>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</si>
  <si>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</si>
  <si>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</si>
  <si>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</si>
  <si>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</si>
  <si>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</si>
  <si>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</si>
  <si>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</si>
  <si>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</si>
  <si>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</si>
  <si>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</si>
  <si>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</si>
  <si>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</si>
  <si>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</si>
  <si>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</si>
  <si>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</si>
  <si>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</si>
  <si>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</si>
  <si>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</si>
  <si>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</si>
  <si>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</si>
  <si>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</si>
  <si>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</si>
  <si>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</si>
  <si>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</si>
  <si>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</si>
  <si>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</si>
  <si>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</si>
  <si>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</si>
  <si>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</si>
  <si>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</si>
  <si>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</si>
  <si>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</si>
  <si>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</si>
  <si>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</si>
  <si>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</si>
  <si>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</si>
  <si>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</si>
  <si>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</si>
  <si>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</si>
  <si>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</si>
  <si>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</si>
  <si>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</si>
  <si>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</si>
  <si>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</si>
  <si>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</si>
  <si>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</si>
  <si>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</si>
  <si>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</si>
  <si>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</si>
  <si>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</si>
  <si>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</si>
  <si>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</si>
  <si>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</si>
  <si>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</si>
  <si>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</si>
  <si>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</si>
  <si>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</si>
  <si>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</si>
  <si>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</si>
  <si>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</si>
  <si>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</si>
  <si>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</si>
  <si>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</si>
  <si>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</si>
  <si>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</si>
  <si>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</si>
  <si>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</si>
  <si>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</si>
  <si>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</si>
  <si>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</si>
  <si>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</si>
  <si>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</si>
  <si>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</si>
  <si>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</si>
  <si>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</si>
  <si>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</si>
  <si>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</si>
  <si>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</si>
  <si>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</si>
  <si>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</si>
  <si>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</si>
  <si>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</si>
  <si>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</si>
  <si>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</si>
  <si>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</si>
  <si>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</si>
  <si>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</si>
  <si>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</si>
  <si>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</si>
  <si>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</si>
  <si>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</si>
  <si>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</si>
  <si>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</si>
  <si>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</si>
  <si>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</si>
  <si>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</si>
  <si>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</si>
  <si>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</si>
  <si>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</si>
  <si>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</si>
  <si>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</si>
  <si>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</si>
  <si>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</si>
  <si>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</si>
  <si>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</si>
  <si>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</si>
  <si>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</si>
  <si>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</si>
  <si>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</si>
  <si>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</si>
  <si>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</si>
  <si>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</si>
  <si>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</si>
  <si>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</si>
  <si>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</si>
  <si>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</si>
  <si>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</si>
  <si>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</si>
  <si>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</si>
  <si>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</si>
  <si>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</si>
  <si>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</si>
  <si>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</si>
  <si>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</si>
  <si>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</si>
  <si>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</si>
  <si>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</si>
  <si>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</si>
  <si>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</si>
  <si>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</si>
  <si>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</si>
  <si>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</si>
  <si>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</si>
  <si>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</si>
  <si>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</si>
  <si>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</si>
  <si>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</si>
  <si>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</si>
  <si>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</si>
  <si>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</si>
  <si>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</si>
  <si>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</si>
  <si>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</si>
  <si>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</si>
  <si>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</si>
  <si>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</si>
  <si>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</si>
  <si>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</si>
  <si>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</si>
  <si>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</si>
  <si>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</si>
  <si>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</si>
  <si>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</si>
  <si>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</si>
  <si>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</si>
  <si>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</si>
  <si>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</si>
  <si>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</si>
  <si>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</si>
  <si>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</si>
  <si>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</si>
  <si>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</si>
  <si>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</si>
  <si>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</si>
  <si>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</si>
  <si>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</si>
  <si>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</si>
  <si>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</si>
  <si>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</si>
  <si>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</si>
  <si>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</si>
  <si>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</si>
  <si>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</si>
  <si>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</si>
  <si>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</si>
  <si>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</si>
  <si>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</si>
  <si>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</si>
  <si>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</si>
  <si>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</si>
  <si>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</si>
  <si>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</si>
  <si>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</si>
  <si>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</si>
  <si>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</si>
  <si>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</si>
  <si>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</si>
  <si>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</si>
  <si>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</si>
  <si>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</si>
  <si>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</si>
  <si>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</si>
  <si>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</si>
  <si>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</si>
  <si>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</si>
  <si>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</si>
  <si>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</si>
  <si>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</si>
  <si>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</si>
  <si>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</si>
  <si>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</si>
  <si>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</si>
  <si>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</si>
  <si>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</si>
  <si>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</si>
  <si>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</si>
  <si>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</si>
  <si>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</si>
  <si>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</si>
  <si>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</si>
  <si>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</si>
  <si>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</si>
  <si>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</si>
  <si>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</si>
  <si>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</si>
  <si>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</si>
  <si>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</si>
  <si>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</si>
  <si>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</si>
  <si>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</si>
  <si>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</si>
  <si>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</si>
  <si>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</si>
  <si>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</si>
  <si>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</si>
  <si>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</si>
  <si>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</si>
  <si>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</si>
  <si>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</si>
  <si>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</si>
  <si>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</si>
  <si>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</si>
  <si>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</si>
  <si>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</si>
  <si>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</si>
  <si>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</si>
  <si>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</si>
  <si>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</si>
  <si>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</si>
  <si>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</si>
  <si>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</si>
  <si>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</si>
  <si>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</si>
  <si>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</si>
  <si>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</si>
  <si>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</si>
  <si>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</si>
  <si>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</si>
  <si>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</si>
  <si>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</si>
  <si>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</si>
  <si>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</si>
  <si>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</si>
  <si>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</si>
  <si>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</si>
  <si>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</si>
  <si>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</si>
  <si>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</si>
  <si>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</si>
  <si>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</si>
  <si>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</si>
  <si>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</si>
  <si>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</si>
  <si>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</si>
  <si>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</si>
  <si>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</si>
  <si>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</si>
  <si>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</si>
  <si>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</si>
  <si>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</si>
  <si>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</si>
  <si>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</si>
  <si>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</si>
  <si>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</si>
  <si>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</si>
  <si>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</si>
  <si>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</si>
  <si>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</si>
  <si>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</si>
  <si>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</si>
  <si>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</si>
  <si>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</si>
  <si>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</si>
  <si>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</si>
  <si>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</si>
  <si>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</si>
  <si>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</si>
  <si>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</si>
  <si>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</si>
  <si>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</si>
  <si>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</si>
  <si>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</si>
  <si>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</si>
  <si>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</si>
  <si>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</si>
  <si>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</si>
  <si>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</si>
  <si>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</si>
  <si>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</si>
  <si>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</si>
  <si>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</si>
  <si>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</si>
  <si>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</si>
  <si>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</si>
  <si>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</si>
  <si>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</si>
  <si>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</si>
  <si>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</si>
  <si>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</si>
  <si>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</si>
  <si>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</si>
  <si>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</si>
  <si>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</si>
  <si>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</si>
  <si>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</si>
  <si>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</si>
  <si>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</si>
  <si>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</si>
  <si>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</si>
  <si>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</si>
  <si>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</si>
  <si>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</si>
  <si>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</si>
  <si>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</si>
  <si>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</si>
  <si>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</si>
  <si>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</si>
  <si>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</si>
  <si>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</si>
  <si>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</si>
  <si>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</si>
  <si>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</si>
  <si>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</si>
  <si>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</si>
  <si>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</si>
  <si>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</si>
  <si>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</si>
  <si>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</si>
  <si>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</si>
  <si>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</si>
  <si>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</si>
  <si>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</si>
  <si>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</si>
  <si>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</si>
  <si>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</si>
  <si>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</si>
  <si>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</si>
  <si>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</si>
  <si>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</si>
  <si>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</si>
  <si>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</si>
  <si>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</si>
  <si>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</si>
  <si>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</si>
  <si>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</si>
  <si>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</si>
  <si>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</si>
  <si>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</si>
  <si>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</si>
  <si>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</si>
  <si>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</si>
  <si>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</si>
  <si>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</si>
  <si>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</si>
  <si>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</si>
  <si>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</si>
  <si>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</si>
  <si>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</si>
  <si>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</si>
  <si>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</si>
  <si>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</si>
  <si>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</si>
  <si>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</si>
  <si>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</si>
  <si>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</si>
  <si>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</si>
  <si>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</si>
  <si>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</si>
  <si>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</si>
  <si>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</si>
  <si>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</si>
  <si>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</si>
  <si>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</si>
  <si>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</si>
  <si>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</si>
  <si>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</si>
  <si>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</si>
  <si>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</si>
  <si>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</si>
  <si>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</si>
  <si>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</si>
  <si>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</si>
  <si>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</si>
  <si>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</si>
  <si>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</si>
  <si>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</si>
  <si>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</si>
  <si>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</si>
  <si>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</si>
  <si>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</si>
  <si>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</si>
  <si>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</si>
  <si>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</si>
  <si>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</si>
  <si>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</si>
  <si>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</si>
  <si>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</si>
  <si>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</si>
  <si>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</si>
  <si>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</si>
  <si>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</si>
  <si>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</si>
  <si>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</si>
  <si>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</si>
  <si>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</si>
  <si>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</si>
  <si>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</si>
  <si>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</si>
  <si>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</si>
  <si>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</si>
  <si>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</si>
  <si>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</si>
  <si>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</si>
  <si>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</si>
  <si>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</si>
  <si>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</si>
  <si>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</si>
  <si>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</si>
  <si>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</si>
  <si>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</si>
  <si>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</si>
  <si>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</si>
  <si>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</si>
  <si>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</si>
  <si>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</si>
  <si>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</si>
  <si>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</si>
  <si>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</si>
  <si>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</si>
  <si>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</si>
  <si>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</si>
  <si>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</si>
  <si>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</si>
  <si>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</si>
  <si>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</si>
  <si>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</si>
  <si>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</si>
  <si>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</si>
  <si>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</si>
  <si>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</si>
  <si>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</si>
  <si>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</si>
  <si>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</si>
  <si>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</si>
  <si>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</si>
  <si>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</si>
  <si>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</si>
  <si>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</si>
  <si>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</si>
  <si>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</si>
  <si>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</si>
  <si>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</si>
  <si>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</si>
  <si>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</si>
  <si>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</si>
  <si>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</si>
  <si>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</si>
  <si>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</si>
  <si>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</si>
  <si>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</si>
  <si>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</si>
  <si>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</si>
  <si>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</si>
  <si>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</si>
  <si>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</si>
  <si>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</si>
  <si>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</si>
  <si>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</si>
  <si>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</si>
  <si>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</si>
  <si>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</si>
  <si>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</si>
  <si>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</si>
  <si>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</si>
  <si>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</si>
  <si>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</si>
  <si>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</si>
  <si>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</si>
  <si>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</si>
  <si>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</si>
  <si>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</si>
  <si>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</si>
  <si>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</si>
  <si>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</si>
  <si>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</si>
  <si>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</si>
  <si>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</si>
  <si>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</si>
  <si>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</si>
  <si>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</si>
  <si>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</si>
  <si>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</si>
  <si>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</si>
  <si>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</si>
  <si>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</si>
  <si>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</si>
  <si>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</si>
  <si>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</si>
  <si>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</si>
  <si>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</si>
  <si>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</si>
  <si>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</si>
  <si>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</si>
  <si>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</si>
  <si>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</si>
  <si>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</si>
  <si>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</si>
  <si>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</si>
  <si>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</si>
  <si>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</si>
  <si>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</si>
  <si>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</si>
  <si>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</si>
  <si>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</si>
  <si>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</si>
  <si>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</si>
  <si>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</si>
  <si>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</si>
  <si>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</si>
  <si>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</si>
  <si>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</si>
  <si>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</si>
  <si>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</si>
  <si>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</si>
  <si>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</si>
  <si>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</si>
  <si>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</si>
  <si>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</si>
  <si>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</si>
  <si>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</si>
  <si>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</si>
  <si>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</si>
  <si>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</si>
  <si>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</si>
  <si>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</si>
  <si>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</si>
  <si>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</si>
  <si>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</si>
  <si>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</si>
  <si>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</si>
  <si>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</si>
  <si>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</si>
  <si>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</si>
  <si>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</si>
  <si>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</si>
  <si>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</si>
  <si>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</si>
  <si>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</si>
  <si>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</si>
  <si>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</si>
  <si>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</si>
  <si>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</si>
  <si>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</si>
  <si>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</si>
  <si>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</si>
  <si>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</si>
  <si>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</si>
  <si>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</si>
  <si>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</si>
  <si>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</si>
  <si>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</si>
  <si>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</si>
  <si>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</si>
  <si>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</si>
  <si>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</si>
  <si>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</si>
  <si>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</si>
  <si>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</si>
  <si>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</si>
  <si>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</si>
  <si>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</si>
  <si>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</si>
  <si>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</si>
  <si>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</si>
  <si>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</si>
  <si>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</si>
  <si>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</si>
  <si>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</si>
  <si>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</si>
  <si>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</si>
  <si>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</si>
  <si>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</si>
  <si>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</si>
  <si>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</si>
  <si>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</si>
  <si>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</si>
  <si>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</si>
  <si>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</si>
  <si>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</si>
  <si>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</si>
  <si>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</si>
  <si>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</si>
  <si>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</si>
  <si>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</si>
  <si>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</si>
  <si>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</si>
  <si>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</si>
  <si>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</si>
  <si>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</si>
  <si>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</si>
  <si>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</si>
  <si>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</si>
  <si>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</si>
  <si>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</si>
  <si>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</si>
  <si>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</si>
  <si>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</si>
  <si>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</si>
  <si>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</si>
  <si>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</si>
  <si>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</si>
  <si>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</si>
  <si>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</si>
  <si>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</si>
  <si>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</si>
  <si>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</si>
  <si>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</si>
  <si>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</si>
  <si>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</si>
  <si>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</si>
  <si>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</si>
  <si>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</si>
  <si>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</si>
  <si>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</si>
  <si>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</si>
  <si>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</si>
  <si>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</si>
  <si>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</si>
  <si>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</si>
  <si>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</si>
  <si>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</si>
  <si>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</si>
  <si>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</si>
  <si>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</si>
  <si>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</si>
  <si>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</si>
  <si>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</si>
  <si>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</si>
  <si>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</si>
  <si>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</si>
  <si>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</si>
  <si>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</si>
  <si>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</si>
  <si>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</si>
  <si>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</si>
  <si>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</si>
  <si>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</si>
  <si>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</si>
  <si>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</si>
  <si>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</si>
  <si>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</si>
  <si>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</si>
  <si>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</si>
  <si>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</si>
  <si>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</si>
  <si>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</si>
  <si>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</si>
  <si>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</si>
  <si>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</si>
  <si>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</si>
  <si>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</si>
  <si>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</si>
  <si>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</si>
  <si>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</si>
  <si>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</si>
  <si>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</si>
  <si>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</si>
  <si>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</si>
  <si>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</si>
  <si>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</si>
  <si>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</si>
  <si>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</si>
  <si>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</si>
  <si>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</si>
  <si>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</si>
  <si>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</si>
  <si>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</si>
  <si>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</si>
  <si>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</si>
  <si>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</si>
  <si>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</si>
  <si>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</si>
  <si>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</si>
  <si>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</si>
  <si>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</si>
  <si>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</si>
  <si>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</si>
  <si>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</si>
  <si>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</si>
  <si>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</si>
  <si>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</si>
  <si>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</si>
  <si>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</si>
  <si>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</si>
  <si>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</si>
  <si>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</si>
  <si>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</si>
  <si>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</si>
  <si>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</si>
  <si>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</si>
  <si>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</si>
  <si>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</si>
  <si>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</si>
  <si>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</si>
  <si>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</si>
  <si>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</si>
  <si>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</si>
  <si>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</si>
  <si>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</si>
  <si>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</si>
  <si>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</si>
  <si>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</si>
  <si>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</si>
  <si>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</si>
  <si>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</si>
  <si>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</si>
  <si>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</si>
  <si>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</si>
  <si>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</si>
  <si>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</si>
  <si>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</si>
  <si>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</si>
  <si>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</si>
  <si>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</si>
  <si>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</si>
  <si>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</si>
  <si>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</si>
  <si>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</si>
  <si>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</si>
  <si>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</si>
  <si>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</si>
  <si>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</si>
  <si>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</si>
  <si>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</si>
  <si>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</si>
  <si>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</si>
  <si>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</si>
  <si>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</si>
  <si>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</si>
  <si>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</si>
  <si>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</si>
  <si>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</si>
  <si>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</si>
  <si>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</si>
  <si>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</si>
  <si>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</si>
  <si>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</si>
  <si>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</si>
  <si>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</si>
  <si>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</si>
  <si>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</si>
  <si>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</si>
  <si>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</si>
  <si>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</si>
  <si>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</si>
  <si>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</si>
  <si>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</si>
  <si>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</si>
  <si>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</si>
  <si>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</si>
  <si>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</si>
  <si>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</si>
  <si>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</si>
  <si>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</si>
  <si>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</si>
  <si>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</si>
  <si>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</si>
  <si>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</si>
  <si>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</si>
  <si>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</si>
  <si>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</si>
  <si>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</si>
  <si>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</si>
  <si>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</si>
  <si>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</si>
  <si>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</si>
  <si>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</si>
  <si>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</si>
  <si>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</si>
  <si>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</si>
  <si>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</si>
  <si>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</si>
  <si>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</si>
  <si>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</si>
  <si>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</si>
  <si>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</si>
  <si>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</si>
  <si>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</si>
  <si>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</si>
  <si>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</si>
  <si>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</si>
  <si>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</si>
  <si>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</si>
  <si>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</si>
  <si>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</si>
  <si>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</si>
  <si>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</si>
  <si>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</si>
  <si>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</si>
  <si>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</si>
  <si>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</si>
  <si>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</si>
  <si>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</si>
  <si>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</si>
  <si>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</si>
  <si>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</si>
  <si>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</si>
  <si>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</si>
  <si>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</si>
  <si>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</si>
  <si>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</si>
  <si>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</si>
  <si>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</si>
  <si>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</si>
  <si>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</si>
  <si>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</si>
  <si>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</si>
  <si>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</si>
  <si>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</si>
  <si>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</si>
  <si>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</si>
  <si>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</si>
  <si>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</si>
  <si>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</si>
  <si>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</si>
  <si>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</si>
  <si>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</si>
  <si>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</si>
  <si>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</si>
  <si>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</si>
  <si>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</si>
  <si>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</si>
  <si>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</si>
  <si>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</si>
  <si>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</si>
  <si>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</si>
  <si>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</si>
  <si>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</si>
  <si>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</si>
  <si>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</si>
  <si>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</si>
  <si>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</si>
  <si>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</si>
  <si>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</si>
  <si>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</si>
  <si>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</si>
  <si>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</si>
  <si>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</si>
  <si>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</si>
  <si>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</si>
  <si>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</si>
  <si>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</si>
  <si>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</si>
  <si>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</si>
  <si>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</si>
  <si>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</si>
  <si>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</si>
  <si>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</si>
  <si>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</si>
  <si>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</si>
  <si>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</si>
  <si>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</si>
  <si>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</si>
  <si>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</si>
  <si>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</si>
  <si>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</si>
  <si>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</si>
  <si>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</si>
  <si>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</si>
  <si>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</si>
  <si>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</si>
  <si>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</si>
  <si>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</si>
  <si>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</si>
  <si>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</si>
  <si>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</si>
  <si>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</si>
  <si>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</si>
  <si>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</si>
  <si>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</si>
  <si>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</si>
  <si>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</si>
  <si>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</si>
  <si>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</si>
  <si>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</si>
  <si>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</si>
  <si>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</si>
  <si>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</si>
  <si>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</si>
  <si>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</si>
  <si>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</si>
  <si>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</si>
  <si>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</si>
  <si>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</si>
  <si>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</si>
  <si>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</si>
  <si>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</si>
  <si>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</si>
  <si>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</si>
  <si>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</si>
  <si>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</si>
  <si>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</si>
  <si>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</si>
  <si>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</si>
  <si>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</si>
  <si>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</si>
  <si>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</si>
  <si>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</si>
  <si>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</si>
  <si>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</si>
  <si>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</si>
  <si>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</si>
  <si>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</si>
  <si>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</si>
  <si>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</si>
  <si>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</si>
  <si>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</si>
  <si>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</si>
  <si>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</si>
  <si>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</si>
  <si>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</si>
  <si>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</si>
  <si>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</si>
  <si>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</si>
  <si>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</si>
  <si>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</si>
  <si>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</si>
  <si>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</si>
  <si>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</si>
  <si>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</si>
  <si>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</si>
  <si>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</si>
  <si>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</si>
  <si>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</si>
  <si>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</si>
  <si>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</si>
  <si>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</si>
  <si>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</si>
  <si>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</si>
  <si>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</si>
  <si>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</si>
  <si>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</si>
  <si>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</si>
  <si>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</si>
  <si>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</si>
  <si>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</si>
  <si>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</si>
  <si>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</si>
  <si>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</si>
  <si>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</si>
  <si>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</si>
  <si>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</si>
  <si>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</si>
  <si>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</si>
  <si>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</si>
  <si>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</si>
  <si>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</si>
  <si>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</si>
  <si>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</si>
  <si>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</si>
  <si>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</si>
  <si>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</si>
  <si>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</si>
  <si>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</si>
  <si>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</si>
  <si>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</si>
  <si>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</si>
  <si>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</si>
  <si>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</si>
  <si>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</si>
  <si>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</si>
  <si>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</si>
  <si>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</si>
  <si>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</si>
  <si>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</si>
  <si>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</si>
  <si>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</si>
  <si>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</si>
  <si>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</si>
  <si>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</si>
  <si>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</si>
  <si>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</si>
  <si>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</si>
  <si>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</si>
  <si>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</si>
  <si>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</si>
  <si>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</si>
  <si>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</si>
  <si>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</si>
  <si>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</si>
  <si>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</si>
  <si>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</si>
  <si>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</si>
  <si>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</si>
  <si>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</si>
  <si>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</si>
  <si>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</si>
  <si>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</si>
  <si>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</si>
  <si>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</si>
  <si>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</si>
  <si>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</si>
  <si>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</si>
  <si>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</si>
  <si>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</si>
  <si>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</si>
  <si>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</si>
  <si>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</si>
  <si>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</si>
  <si>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</si>
  <si>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</si>
  <si>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</si>
  <si>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</si>
  <si>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</si>
  <si>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</si>
  <si>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</si>
  <si>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</si>
  <si>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</si>
  <si>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</si>
  <si>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</si>
  <si>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</si>
  <si>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</si>
  <si>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</si>
  <si>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</si>
  <si>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</si>
  <si>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</si>
  <si>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</si>
  <si>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</si>
  <si>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</si>
  <si>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</si>
  <si>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</si>
  <si>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</si>
  <si>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</si>
  <si>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</si>
  <si>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</si>
  <si>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</si>
  <si>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</si>
  <si>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</si>
  <si>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</si>
  <si>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</si>
  <si>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</si>
  <si>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</si>
  <si>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</si>
  <si>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</si>
  <si>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</si>
  <si>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</si>
  <si>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</si>
  <si>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</si>
  <si>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</si>
  <si>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</si>
  <si>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</si>
  <si>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</si>
  <si>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</si>
  <si>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</si>
  <si>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</si>
  <si>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</si>
  <si>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</si>
  <si>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</si>
  <si>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</si>
  <si>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</si>
  <si>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</si>
  <si>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</si>
  <si>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</si>
  <si>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</si>
  <si>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</si>
  <si>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</si>
  <si>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</si>
  <si>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</si>
  <si>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</si>
  <si>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</si>
  <si>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</si>
  <si>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</si>
  <si>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</si>
  <si>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</si>
  <si>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</si>
  <si>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</si>
  <si>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</si>
  <si>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</si>
  <si>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</si>
  <si>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</si>
  <si>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</si>
  <si>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</si>
  <si>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</si>
  <si>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</si>
  <si>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</si>
  <si>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</si>
  <si>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</si>
  <si>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</si>
  <si>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</si>
  <si>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</si>
  <si>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</si>
  <si>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</si>
  <si>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</si>
  <si>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</si>
  <si>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</si>
  <si>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</si>
  <si>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</si>
  <si>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</si>
  <si>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</si>
  <si>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</si>
  <si>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</si>
  <si>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</si>
  <si>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</si>
  <si>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</si>
  <si>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</si>
  <si>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</si>
  <si>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</si>
  <si>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</si>
  <si>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</si>
  <si>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</si>
  <si>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</si>
  <si>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</si>
  <si>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</si>
  <si>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</si>
  <si>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</si>
  <si>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</si>
  <si>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</si>
  <si>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</si>
  <si>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</si>
  <si>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</si>
  <si>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</si>
  <si>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</si>
  <si>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</si>
  <si>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</si>
  <si>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</si>
  <si>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</si>
  <si>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</si>
  <si>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</si>
  <si>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</si>
  <si>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</si>
  <si>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</si>
  <si>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</si>
  <si>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</si>
  <si>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</si>
  <si>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</si>
  <si>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</si>
  <si>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</si>
  <si>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</si>
  <si>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</si>
  <si>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</si>
  <si>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</si>
  <si>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</si>
  <si>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</si>
  <si>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</si>
  <si>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</si>
  <si>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</si>
  <si>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</si>
  <si>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</si>
  <si>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</si>
  <si>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</si>
  <si>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</si>
  <si>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</si>
  <si>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</si>
  <si>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</si>
  <si>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</si>
  <si>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</si>
  <si>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</si>
  <si>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</si>
  <si>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</si>
  <si>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</si>
  <si>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</si>
  <si>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</si>
  <si>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</si>
  <si>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</si>
  <si>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</si>
  <si>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</si>
  <si>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</si>
  <si>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</si>
  <si>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</si>
  <si>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</si>
  <si>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</si>
  <si>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</si>
  <si>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</si>
  <si>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</si>
  <si>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</si>
  <si>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</si>
  <si>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</si>
  <si>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</si>
  <si>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</si>
  <si>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</si>
  <si>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</si>
  <si>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</si>
  <si>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</si>
  <si>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</si>
  <si>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</si>
  <si>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</si>
  <si>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</si>
  <si>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</si>
  <si>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</si>
  <si>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</si>
  <si>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</si>
  <si>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</si>
  <si>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</si>
  <si>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</si>
  <si>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</si>
  <si>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</si>
  <si>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</si>
  <si>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</si>
  <si>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</si>
  <si>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</si>
  <si>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</si>
  <si>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</si>
  <si>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</si>
  <si>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</si>
  <si>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</si>
  <si>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</si>
  <si>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</si>
  <si>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</si>
  <si>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</si>
  <si>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</si>
  <si>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</si>
  <si>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</si>
  <si>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</si>
  <si>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</si>
  <si>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</si>
  <si>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</si>
  <si>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</si>
  <si>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</si>
  <si>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</si>
  <si>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</si>
  <si>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</si>
  <si>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</si>
  <si>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</si>
  <si>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</si>
  <si>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</si>
  <si>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</si>
  <si>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</si>
  <si>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</si>
  <si>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</si>
  <si>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</si>
  <si>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</si>
  <si>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</si>
  <si>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</si>
  <si>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</si>
  <si>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</si>
  <si>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</si>
  <si>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</si>
  <si>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</si>
  <si>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</si>
  <si>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</si>
  <si>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</si>
  <si>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</si>
  <si>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</si>
  <si>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</si>
  <si>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</si>
  <si>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</si>
  <si>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</si>
  <si>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</si>
  <si>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</si>
  <si>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</si>
  <si>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</si>
  <si>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</si>
  <si>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</si>
  <si>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</si>
  <si>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</si>
  <si>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</si>
  <si>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</si>
  <si>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</si>
  <si>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</si>
  <si>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</si>
  <si>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</si>
  <si>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</si>
  <si>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</si>
  <si>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</si>
  <si>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</si>
  <si>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</si>
  <si>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</si>
  <si>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</si>
  <si>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</si>
  <si>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</si>
  <si>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</si>
  <si>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</si>
  <si>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</si>
  <si>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</si>
  <si>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</si>
  <si>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</si>
  <si>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</si>
  <si>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</si>
  <si>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</si>
  <si>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</si>
  <si>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</si>
  <si>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</si>
  <si>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</si>
  <si>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</si>
  <si>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</si>
  <si>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</si>
  <si>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</si>
  <si>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</si>
  <si>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</si>
  <si>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</si>
  <si>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</si>
  <si>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</si>
  <si>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</si>
  <si>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</si>
  <si>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</si>
  <si>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</si>
  <si>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</si>
  <si>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</si>
  <si>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</si>
  <si>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</si>
  <si>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</si>
  <si>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</si>
  <si>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</si>
  <si>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</si>
  <si>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</si>
  <si>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</si>
  <si>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</si>
  <si>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</si>
  <si>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</si>
  <si>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</si>
  <si>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</si>
  <si>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</si>
  <si>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</si>
  <si>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</si>
  <si>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</si>
  <si>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</si>
  <si>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</si>
  <si>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</si>
  <si>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</si>
  <si>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</si>
  <si>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</si>
  <si>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</si>
  <si>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</si>
  <si>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</si>
  <si>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</si>
  <si>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</si>
  <si>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</si>
  <si>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</si>
  <si>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</si>
  <si>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</si>
  <si>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</si>
  <si>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</si>
  <si>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</si>
  <si>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</si>
  <si>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</si>
  <si>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</si>
  <si>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</si>
  <si>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</si>
  <si>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</si>
  <si>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</si>
  <si>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</si>
  <si>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</si>
  <si>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</si>
  <si>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</si>
  <si>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</si>
  <si>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</si>
  <si>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</si>
  <si>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</si>
  <si>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</si>
  <si>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</si>
  <si>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</si>
  <si>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</si>
  <si>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</si>
  <si>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</si>
  <si>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</si>
  <si>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</si>
  <si>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</si>
  <si>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</si>
  <si>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</si>
  <si>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</si>
  <si>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</si>
  <si>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</si>
  <si>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</si>
  <si>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</si>
  <si>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</si>
  <si>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</si>
  <si>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</si>
  <si>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</si>
  <si>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</si>
  <si>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</si>
  <si>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</si>
  <si>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</si>
  <si>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</si>
  <si>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</si>
  <si>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</si>
  <si>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</si>
  <si>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</si>
  <si>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</si>
  <si>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</si>
  <si>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</si>
  <si>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</si>
  <si>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</si>
  <si>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</si>
  <si>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</si>
  <si>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</si>
  <si>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</si>
  <si>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</si>
  <si>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</si>
  <si>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</si>
  <si>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</si>
  <si>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</si>
  <si>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</si>
  <si>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</si>
  <si>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</si>
  <si>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</si>
  <si>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</si>
  <si>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</si>
  <si>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</si>
  <si>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</si>
  <si>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</si>
  <si>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</si>
  <si>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</si>
  <si>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</si>
  <si>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</si>
  <si>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</si>
  <si>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</si>
  <si>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</si>
  <si>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</si>
  <si>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</si>
  <si>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</si>
  <si>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</si>
  <si>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</si>
  <si>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</si>
  <si>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</si>
  <si>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</si>
  <si>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</si>
  <si>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</si>
  <si>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</si>
  <si>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</si>
  <si>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</si>
  <si>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</si>
  <si>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</si>
  <si>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</si>
  <si>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</si>
  <si>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</si>
  <si>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</si>
  <si>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</si>
  <si>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</si>
  <si>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</si>
  <si>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</si>
  <si>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</si>
  <si>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</si>
  <si>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</si>
  <si>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</si>
  <si>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</si>
  <si>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</si>
  <si>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</si>
  <si>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</si>
  <si>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</si>
  <si>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</si>
  <si>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</si>
  <si>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</si>
  <si>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</si>
  <si>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</si>
  <si>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</si>
  <si>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</si>
  <si>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</si>
  <si>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</si>
  <si>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</si>
  <si>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</si>
  <si>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</si>
  <si>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</si>
  <si>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</si>
  <si>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</si>
  <si>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</si>
  <si>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</si>
  <si>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</si>
  <si>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</si>
  <si>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</si>
  <si>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</si>
  <si>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</si>
  <si>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</si>
  <si>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</si>
  <si>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</si>
  <si>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</si>
  <si>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</si>
  <si>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</si>
  <si>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</si>
  <si>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</si>
  <si>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</si>
  <si>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</si>
  <si>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</si>
  <si>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</si>
  <si>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</si>
  <si>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</si>
  <si>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</si>
  <si>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</si>
  <si>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</si>
  <si>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</si>
  <si>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</si>
  <si>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</si>
  <si>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</si>
  <si>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</si>
  <si>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</si>
  <si>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</si>
  <si>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</si>
  <si>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</si>
  <si>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</si>
  <si>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</si>
  <si>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</si>
  <si>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</si>
  <si>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</si>
  <si>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</si>
  <si>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</si>
  <si>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</si>
  <si>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</si>
  <si>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</si>
  <si>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</si>
  <si>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</si>
  <si>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</si>
  <si>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</si>
  <si>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</si>
  <si>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</si>
  <si>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</si>
  <si>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</si>
  <si>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</si>
  <si>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</si>
  <si>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</si>
  <si>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</si>
  <si>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</si>
  <si>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</si>
  <si>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</si>
  <si>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</si>
  <si>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</si>
  <si>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</si>
  <si>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</si>
  <si>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</si>
  <si>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</si>
  <si>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</si>
  <si>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</si>
  <si>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</si>
  <si>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</si>
  <si>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</si>
  <si>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</si>
  <si>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</si>
  <si>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</si>
  <si>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</si>
  <si>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</si>
  <si>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</si>
  <si>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</si>
  <si>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</si>
  <si>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</si>
  <si>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</si>
  <si>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</si>
  <si>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</si>
  <si>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</si>
  <si>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</si>
  <si>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</si>
  <si>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</si>
  <si>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</si>
  <si>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</si>
  <si>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</si>
  <si>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</si>
  <si>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</si>
  <si>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</si>
  <si>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</si>
  <si>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</si>
  <si>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</si>
  <si>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</si>
  <si>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</si>
  <si>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</si>
  <si>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</si>
  <si>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</si>
  <si>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</si>
  <si>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</si>
  <si>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</si>
  <si>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</si>
  <si>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</si>
  <si>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</si>
  <si>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</si>
  <si>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</si>
  <si>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</si>
  <si>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</si>
  <si>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</si>
  <si>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</si>
  <si>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</si>
  <si>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</si>
  <si>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</si>
  <si>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</si>
  <si>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</si>
  <si>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</si>
  <si>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</si>
  <si>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</si>
  <si>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</si>
  <si>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</si>
  <si>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</si>
  <si>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</si>
  <si>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</si>
  <si>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</si>
  <si>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</si>
  <si>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</si>
  <si>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</si>
  <si>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</si>
  <si>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</si>
  <si>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</si>
  <si>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</si>
  <si>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</si>
  <si>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</si>
  <si>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</si>
  <si>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</si>
  <si>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</si>
  <si>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</si>
  <si>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</si>
  <si>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</si>
  <si>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</si>
  <si>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</si>
  <si>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</si>
  <si>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</si>
  <si>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</si>
  <si>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</si>
  <si>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</si>
  <si>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</si>
  <si>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</si>
  <si>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</si>
  <si>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</si>
  <si>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</si>
  <si>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</si>
  <si>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</si>
  <si>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</si>
  <si>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</si>
  <si>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</si>
  <si>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</si>
  <si>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</si>
  <si>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</si>
  <si>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</si>
  <si>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</si>
  <si>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</si>
  <si>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</si>
  <si>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</si>
  <si>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</si>
  <si>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</si>
  <si>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</si>
  <si>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</si>
  <si>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</si>
  <si>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</si>
  <si>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</si>
  <si>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</si>
  <si>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</si>
  <si>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</si>
  <si>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</si>
  <si>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</si>
  <si>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</si>
  <si>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</si>
  <si>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</si>
  <si>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</si>
  <si>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</si>
  <si>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</si>
  <si>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</si>
  <si>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</si>
  <si>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</si>
  <si>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</si>
  <si>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</si>
  <si>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</si>
  <si>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</si>
  <si>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</si>
  <si>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</si>
  <si>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</si>
  <si>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</si>
  <si>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</si>
  <si>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</si>
  <si>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</si>
  <si>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</si>
  <si>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</si>
  <si>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</si>
  <si>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</si>
  <si>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</si>
  <si>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</si>
  <si>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</si>
  <si>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</si>
  <si>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</si>
  <si>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</si>
  <si>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</si>
  <si>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</si>
  <si>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</si>
  <si>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</si>
  <si>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</si>
  <si>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</si>
  <si>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</si>
  <si>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</si>
  <si>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</si>
  <si>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</si>
  <si>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</si>
  <si>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</si>
  <si>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</si>
  <si>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</si>
  <si>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</si>
  <si>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</si>
  <si>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</si>
  <si>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</si>
  <si>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</si>
  <si>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</si>
  <si>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</si>
  <si>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</si>
  <si>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</si>
  <si>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</si>
  <si>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</si>
  <si>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</si>
  <si>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</si>
  <si>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</si>
  <si>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</si>
  <si>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</si>
  <si>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</si>
  <si>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</si>
  <si>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</si>
  <si>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</si>
  <si>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</si>
  <si>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</si>
  <si>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</si>
  <si>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</si>
  <si>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</si>
  <si>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</si>
  <si>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</si>
  <si>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</si>
  <si>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</si>
  <si>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</si>
  <si>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</si>
  <si>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</si>
  <si>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</si>
  <si>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</si>
  <si>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</si>
  <si>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</si>
  <si>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</si>
  <si>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</si>
  <si>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</si>
  <si>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</si>
  <si>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</si>
  <si>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</si>
  <si>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</si>
  <si>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</si>
  <si>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</si>
  <si>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</si>
  <si>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</si>
  <si>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</si>
  <si>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</si>
  <si>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</si>
  <si>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</si>
  <si>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</si>
  <si>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</si>
  <si>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</si>
  <si>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</si>
  <si>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</si>
  <si>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</si>
  <si>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</si>
  <si>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</si>
  <si>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</si>
  <si>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</si>
  <si>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</si>
  <si>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</si>
  <si>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</si>
  <si>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</si>
  <si>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</si>
  <si>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</si>
  <si>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</si>
  <si>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</si>
  <si>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</si>
  <si>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</si>
  <si>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</si>
  <si>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</si>
  <si>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</si>
  <si>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</si>
  <si>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</si>
  <si>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</si>
  <si>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</si>
  <si>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</si>
  <si>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</si>
  <si>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</si>
  <si>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</si>
  <si>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</si>
  <si>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</si>
  <si>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</si>
  <si>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</si>
  <si>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</si>
  <si>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</si>
  <si>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</si>
  <si>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</si>
  <si>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</si>
  <si>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</si>
  <si>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</si>
  <si>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</si>
  <si>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</si>
  <si>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</si>
  <si>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</si>
  <si>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</si>
  <si>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</si>
  <si>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</si>
  <si>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</si>
  <si>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</si>
  <si>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</si>
  <si>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</si>
  <si>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</si>
  <si>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</si>
  <si>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</si>
  <si>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</si>
  <si>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</si>
  <si>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</si>
  <si>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</si>
  <si>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</si>
  <si>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</si>
  <si>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</si>
  <si>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</si>
  <si>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</si>
  <si>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</si>
  <si>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</si>
  <si>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</si>
  <si>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</si>
  <si>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</si>
  <si>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</si>
  <si>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</si>
  <si>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</si>
  <si>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</si>
  <si>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</si>
  <si>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</si>
  <si>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</si>
  <si>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</si>
  <si>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</si>
  <si>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</si>
  <si>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</si>
  <si>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</si>
  <si>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</si>
  <si>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</si>
  <si>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</si>
  <si>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</si>
  <si>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</si>
  <si>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</si>
  <si>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</si>
  <si>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</si>
  <si>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</si>
  <si>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</si>
  <si>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</si>
  <si>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</si>
  <si>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</si>
  <si>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</si>
  <si>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</si>
  <si>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</si>
  <si>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</si>
  <si>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</si>
  <si>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</si>
  <si>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</si>
  <si>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</si>
  <si>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</si>
  <si>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</si>
  <si>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</si>
  <si>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</si>
  <si>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</si>
  <si>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</si>
  <si>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</si>
  <si>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</si>
  <si>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</si>
  <si>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</si>
  <si>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</si>
  <si>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</si>
  <si>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</si>
  <si>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</si>
  <si>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</si>
  <si>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</si>
  <si>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</si>
  <si>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</si>
  <si>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</si>
  <si>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</si>
  <si>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</si>
  <si>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</si>
  <si>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</si>
  <si>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</si>
  <si>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</si>
  <si>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</si>
  <si>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</si>
  <si>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</si>
  <si>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</si>
  <si>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</si>
  <si>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</si>
  <si>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</si>
  <si>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</si>
  <si>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</si>
  <si>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</si>
  <si>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</si>
  <si>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</si>
  <si>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</si>
  <si>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</si>
  <si>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</si>
  <si>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</si>
  <si>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</si>
  <si>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</si>
  <si>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</si>
  <si>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</si>
  <si>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</si>
  <si>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</si>
  <si>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</si>
  <si>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</si>
  <si>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</si>
  <si>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</si>
  <si>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</si>
  <si>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</si>
  <si>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</si>
  <si>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</si>
  <si>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</si>
  <si>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</si>
  <si>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</si>
  <si>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</si>
  <si>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</si>
  <si>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</si>
  <si>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</si>
  <si>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</si>
  <si>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</si>
  <si>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</si>
  <si>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</si>
  <si>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</si>
  <si>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</si>
  <si>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</si>
  <si>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</si>
  <si>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</si>
  <si>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</si>
  <si>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</si>
  <si>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</si>
  <si>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</si>
  <si>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</si>
  <si>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</si>
  <si>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</si>
  <si>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</si>
  <si>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</si>
  <si>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</si>
  <si>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</si>
  <si>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</si>
  <si>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</si>
  <si>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</si>
  <si>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</si>
  <si>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</si>
  <si>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</si>
  <si>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</si>
  <si>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</si>
  <si>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</si>
  <si>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</si>
  <si>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</si>
  <si>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</si>
  <si>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</si>
  <si>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</si>
  <si>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</si>
  <si>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</si>
  <si>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</si>
  <si>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</si>
  <si>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</si>
  <si>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</si>
  <si>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</si>
  <si>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</si>
  <si>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</si>
  <si>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</si>
  <si>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</si>
  <si>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</si>
  <si>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</si>
  <si>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</si>
  <si>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</si>
  <si>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</si>
  <si>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</si>
  <si>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</si>
  <si>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</si>
  <si>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</si>
  <si>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</si>
  <si>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</si>
  <si>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</si>
  <si>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</si>
  <si>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</si>
  <si>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</si>
  <si>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</si>
  <si>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</si>
  <si>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</si>
  <si>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</si>
  <si>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</si>
  <si>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</si>
  <si>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</si>
  <si>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</si>
  <si>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</si>
  <si>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</si>
  <si>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</si>
  <si>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</si>
  <si>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</si>
  <si>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</si>
  <si>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</si>
  <si>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</si>
  <si>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</si>
  <si>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</si>
  <si>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</si>
  <si>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</si>
  <si>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</si>
  <si>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</si>
  <si>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</si>
  <si>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</si>
  <si>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</si>
  <si>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</si>
  <si>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</si>
  <si>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</si>
  <si>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</si>
  <si>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</si>
  <si>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</si>
  <si>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</si>
  <si>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</si>
  <si>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</si>
  <si>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</si>
  <si>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</si>
  <si>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</si>
  <si>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</si>
  <si>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</si>
  <si>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</si>
  <si>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</si>
  <si>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</si>
  <si>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</si>
  <si>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</si>
  <si>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</si>
  <si>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</si>
  <si>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</si>
  <si>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</si>
  <si>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</si>
  <si>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</si>
  <si>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</si>
  <si>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</si>
  <si>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</si>
  <si>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</si>
  <si>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</si>
  <si>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</si>
  <si>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</si>
  <si>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</si>
  <si>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</si>
  <si>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</si>
  <si>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</si>
  <si>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</si>
  <si>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</si>
  <si>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</si>
  <si>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</si>
  <si>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</si>
  <si>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</si>
  <si>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</si>
  <si>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</si>
  <si>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</si>
  <si>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</si>
  <si>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</si>
  <si>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</si>
  <si>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</si>
  <si>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</si>
  <si>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</si>
  <si>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</si>
  <si>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</si>
  <si>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</si>
  <si>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</si>
  <si>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</si>
  <si>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</si>
  <si>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</si>
  <si>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</si>
  <si>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</si>
  <si>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</si>
  <si>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</si>
  <si>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</si>
  <si>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</si>
  <si>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</si>
  <si>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</si>
  <si>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</si>
  <si>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</si>
  <si>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</si>
  <si>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</si>
  <si>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</si>
  <si>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</si>
  <si>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</si>
  <si>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</si>
  <si>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</si>
  <si>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</si>
  <si>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</si>
  <si>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</si>
  <si>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</si>
  <si>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</si>
  <si>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</si>
  <si>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</si>
  <si>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</si>
  <si>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</si>
  <si>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</si>
  <si>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</si>
  <si>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</si>
  <si>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</si>
  <si>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</si>
  <si>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</si>
  <si>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</si>
  <si>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</si>
  <si>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</si>
  <si>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</si>
  <si>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</si>
  <si>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</si>
  <si>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</si>
  <si>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</si>
  <si>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</si>
  <si>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</si>
  <si>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</si>
  <si>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</si>
  <si>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</si>
  <si>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</si>
  <si>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</si>
  <si>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</si>
  <si>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</si>
  <si>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</si>
  <si>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</si>
  <si>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</si>
  <si>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</si>
  <si>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</si>
  <si>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</si>
  <si>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</si>
  <si>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</si>
  <si>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</si>
  <si>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</si>
  <si>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</si>
  <si>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</si>
  <si>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</si>
  <si>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</si>
  <si>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</si>
  <si>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</si>
  <si>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</si>
  <si>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</si>
  <si>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</si>
  <si>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</si>
  <si>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</si>
  <si>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</si>
  <si>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</si>
  <si>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</si>
  <si>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</si>
  <si>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</si>
  <si>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</si>
  <si>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</si>
  <si>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</si>
  <si>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</si>
  <si>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</si>
  <si>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</si>
  <si>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</si>
  <si>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</si>
  <si>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</si>
  <si>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</si>
  <si>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</si>
  <si>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</si>
  <si>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</si>
  <si>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</si>
  <si>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</si>
  <si>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</si>
  <si>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</si>
  <si>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</si>
  <si>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</si>
  <si>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</si>
  <si>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</si>
  <si>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</si>
  <si>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</si>
  <si>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</si>
  <si>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</si>
  <si>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</si>
  <si>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</si>
  <si>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</si>
  <si>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</si>
  <si>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</si>
  <si>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</si>
  <si>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</si>
  <si>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</si>
  <si>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</si>
  <si>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</si>
  <si>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</si>
  <si>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</si>
  <si>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</si>
  <si>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</si>
  <si>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</si>
  <si>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</si>
  <si>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</si>
  <si>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</si>
  <si>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</si>
  <si>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</si>
  <si>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</si>
  <si>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</si>
  <si>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</si>
  <si>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</si>
  <si>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</si>
  <si>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</si>
  <si>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</si>
  <si>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</si>
  <si>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</si>
  <si>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</si>
  <si>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</si>
  <si>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</si>
  <si>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</si>
  <si>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</si>
  <si>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</si>
  <si>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</si>
  <si>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</si>
  <si>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</si>
  <si>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</si>
  <si>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</si>
  <si>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</si>
  <si>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</si>
  <si>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</si>
  <si>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</si>
  <si>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</si>
  <si>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</si>
  <si>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</si>
  <si>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</si>
  <si>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</si>
  <si>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</si>
  <si>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</si>
  <si>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</si>
  <si>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</si>
  <si>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</si>
  <si>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</si>
  <si>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</si>
  <si>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</si>
  <si>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</si>
  <si>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</si>
  <si>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</si>
  <si>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</si>
  <si>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</si>
  <si>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</si>
  <si>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</si>
  <si>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</si>
  <si>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</si>
  <si>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</si>
  <si>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</si>
  <si>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</si>
  <si>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</si>
  <si>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</si>
  <si>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</si>
  <si>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</si>
  <si>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</si>
  <si>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</si>
  <si>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</si>
  <si>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</si>
  <si>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</si>
  <si>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</si>
  <si>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</si>
  <si>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</si>
  <si>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</si>
  <si>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</si>
  <si>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</si>
  <si>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</si>
  <si>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</si>
  <si>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</si>
  <si>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</si>
  <si>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</si>
  <si>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</si>
  <si>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</si>
  <si>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</si>
  <si>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</si>
  <si>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</si>
  <si>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</si>
  <si>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</si>
  <si>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</si>
  <si>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</si>
  <si>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</si>
  <si>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</si>
  <si>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</si>
  <si>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</si>
  <si>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</si>
  <si>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</si>
  <si>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</si>
  <si>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</si>
  <si>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</si>
  <si>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</si>
  <si>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</si>
  <si>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</si>
  <si>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</si>
  <si>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</si>
  <si>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</si>
  <si>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</si>
  <si>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</si>
  <si>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</si>
  <si>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</si>
  <si>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</si>
  <si>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</si>
  <si>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</si>
  <si>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</si>
  <si>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</si>
  <si>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</si>
  <si>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</si>
  <si>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</si>
  <si>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</si>
  <si>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</si>
  <si>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</si>
  <si>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</si>
  <si>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</si>
  <si>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</si>
  <si>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</si>
  <si>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</si>
  <si>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</si>
  <si>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</si>
  <si>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</si>
  <si>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</si>
  <si>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</si>
  <si>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</si>
  <si>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</si>
  <si>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</si>
  <si>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</si>
  <si>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</si>
  <si>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</si>
  <si>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</si>
  <si>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</si>
  <si>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</si>
  <si>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</si>
  <si>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</si>
  <si>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</si>
  <si>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</si>
  <si>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</si>
  <si>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</si>
  <si>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</si>
  <si>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</si>
  <si>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</si>
  <si>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</si>
  <si>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</si>
  <si>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</si>
  <si>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</si>
  <si>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</si>
  <si>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</si>
  <si>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</si>
  <si>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</si>
  <si>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</si>
  <si>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</si>
  <si>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</si>
  <si>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</si>
  <si>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</si>
  <si>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</si>
  <si>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</si>
  <si>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</si>
  <si>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</si>
  <si>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</si>
  <si>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</si>
  <si>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</si>
  <si>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</si>
  <si>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</si>
  <si>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</si>
  <si>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</si>
  <si>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</si>
  <si>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</si>
  <si>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</si>
  <si>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</si>
  <si>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</si>
  <si>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</si>
  <si>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</si>
  <si>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</si>
  <si>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</si>
  <si>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</si>
  <si>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</si>
  <si>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</si>
  <si>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</si>
  <si>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</si>
  <si>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</si>
  <si>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</si>
  <si>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</si>
  <si>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</si>
  <si>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</si>
  <si>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</si>
  <si>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</si>
  <si>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</si>
  <si>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</si>
  <si>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</si>
  <si>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</si>
  <si>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</si>
  <si>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</si>
  <si>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</si>
  <si>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</si>
  <si>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</si>
  <si>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</si>
  <si>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</si>
  <si>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</si>
  <si>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</si>
  <si>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</si>
  <si>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</si>
  <si>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</si>
  <si>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</si>
  <si>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</si>
  <si>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</si>
  <si>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</si>
  <si>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</si>
  <si>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</si>
  <si>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</si>
  <si>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</si>
  <si>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</si>
  <si>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</si>
  <si>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</si>
  <si>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</si>
  <si>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</si>
  <si>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</si>
  <si>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</si>
  <si>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</si>
  <si>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</si>
  <si>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</si>
  <si>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</si>
  <si>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</si>
  <si>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</si>
  <si>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</si>
  <si>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</si>
  <si>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</si>
  <si>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</si>
  <si>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</si>
  <si>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</si>
  <si>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</si>
  <si>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</si>
  <si>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</si>
  <si>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</si>
  <si>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</si>
  <si>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</si>
  <si>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</si>
  <si>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</si>
  <si>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</si>
  <si>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</si>
  <si>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</si>
  <si>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</si>
  <si>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</si>
  <si>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</si>
  <si>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</si>
  <si>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</si>
  <si>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</si>
  <si>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</si>
  <si>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</si>
  <si>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</si>
  <si>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</si>
  <si>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</si>
  <si>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</si>
  <si>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</si>
  <si>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</si>
  <si>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</si>
  <si>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</si>
  <si>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</si>
  <si>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</si>
  <si>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</si>
  <si>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</si>
  <si>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</si>
  <si>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</si>
  <si>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</si>
  <si>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</si>
  <si>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</si>
  <si>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</si>
  <si>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</si>
  <si>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</si>
  <si>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</si>
  <si>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</si>
  <si>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</si>
  <si>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</si>
  <si>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</si>
  <si>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</si>
  <si>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</si>
  <si>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</si>
  <si>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</si>
  <si>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</si>
  <si>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</si>
  <si>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</si>
  <si>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</si>
  <si>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</si>
  <si>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</si>
  <si>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</si>
  <si>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</si>
  <si>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</si>
  <si>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</si>
  <si>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</si>
  <si>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</si>
  <si>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</si>
  <si>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</si>
  <si>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</si>
  <si>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</si>
  <si>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</si>
  <si>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</si>
  <si>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</si>
  <si>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</si>
  <si>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</si>
  <si>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</si>
  <si>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</si>
  <si>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</si>
  <si>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</si>
  <si>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</si>
  <si>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</si>
  <si>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</si>
  <si>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</si>
  <si>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</si>
  <si>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</si>
  <si>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</si>
  <si>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</si>
  <si>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</si>
  <si>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</si>
  <si>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</si>
  <si>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</si>
  <si>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</si>
  <si>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</si>
  <si>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</si>
  <si>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</si>
  <si>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</si>
  <si>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</si>
  <si>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</si>
  <si>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</si>
  <si>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</si>
  <si>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</si>
  <si>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</si>
  <si>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</si>
  <si>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</si>
  <si>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</si>
  <si>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</si>
  <si>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</si>
  <si>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</si>
  <si>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</si>
  <si>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</si>
  <si>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</si>
  <si>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</si>
  <si>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</si>
  <si>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</si>
  <si>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</si>
  <si>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</si>
  <si>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</si>
  <si>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</si>
  <si>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</si>
  <si>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</si>
  <si>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</si>
  <si>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</si>
  <si>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</si>
  <si>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</si>
  <si>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</si>
  <si>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</si>
  <si>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</si>
  <si>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</si>
  <si>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</si>
  <si>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</si>
  <si>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</si>
  <si>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</si>
  <si>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</si>
  <si>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</si>
  <si>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</si>
  <si>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</si>
  <si>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</si>
  <si>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</si>
  <si>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</si>
  <si>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</si>
  <si>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</si>
  <si>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</si>
  <si>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</si>
  <si>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</si>
  <si>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</si>
  <si>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</si>
  <si>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</si>
  <si>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</si>
  <si>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</si>
  <si>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</si>
  <si>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</si>
  <si>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</si>
  <si>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</si>
  <si>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</si>
  <si>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</si>
  <si>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</si>
  <si>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</si>
  <si>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</si>
  <si>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</si>
  <si>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</si>
  <si>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</si>
  <si>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</si>
  <si>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</si>
  <si>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</si>
  <si>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</si>
  <si>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</si>
  <si>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</si>
  <si>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</si>
  <si>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</si>
  <si>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</si>
  <si>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</si>
  <si>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</si>
  <si>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</si>
  <si>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</si>
  <si>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</si>
  <si>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</si>
  <si>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</si>
  <si>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</si>
  <si>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</si>
  <si>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</si>
  <si>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</si>
  <si>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</si>
  <si>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</si>
  <si>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</si>
  <si>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</si>
  <si>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</si>
  <si>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</si>
  <si>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</si>
  <si>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</si>
  <si>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</si>
  <si>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</si>
  <si>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</si>
  <si>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</si>
  <si>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</si>
  <si>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</si>
  <si>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</si>
  <si>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</si>
  <si>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</si>
  <si>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</si>
  <si>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</si>
  <si>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</si>
  <si>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</si>
  <si>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</si>
  <si>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</si>
  <si>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</si>
  <si>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</si>
  <si>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</si>
  <si>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</si>
  <si>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</si>
  <si>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</si>
  <si>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</si>
  <si>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</si>
  <si>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</si>
  <si>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</si>
  <si>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</si>
  <si>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</si>
  <si>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</si>
  <si>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</si>
  <si>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</si>
  <si>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</si>
  <si>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</si>
  <si>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</si>
  <si>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</si>
  <si>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</si>
  <si>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</si>
  <si>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</si>
  <si>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</si>
  <si>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</si>
  <si>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</si>
  <si>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</si>
  <si>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</si>
  <si>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</si>
  <si>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</si>
  <si>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</si>
  <si>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</si>
  <si>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</si>
  <si>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</si>
  <si>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</si>
  <si>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</si>
  <si>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</si>
  <si>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</si>
  <si>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</si>
  <si>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</si>
  <si>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</si>
  <si>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</si>
  <si>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</si>
  <si>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</si>
  <si>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</si>
  <si>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</si>
  <si>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</si>
  <si>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</si>
  <si>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</si>
  <si>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</si>
  <si>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</si>
  <si>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</si>
  <si>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</si>
  <si>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</si>
  <si>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</si>
  <si>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</si>
  <si>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</si>
  <si>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</si>
  <si>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</si>
  <si>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</si>
  <si>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</si>
  <si>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</si>
  <si>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</si>
  <si>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</si>
  <si>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</si>
  <si>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</si>
  <si>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</si>
  <si>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</si>
  <si>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</si>
  <si>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</si>
  <si>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</si>
  <si>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</si>
  <si>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</si>
  <si>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</si>
  <si>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</si>
  <si>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</si>
  <si>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</si>
  <si>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</si>
  <si>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</si>
  <si>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</si>
  <si>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</si>
  <si>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</si>
  <si>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</si>
  <si>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</si>
  <si>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</si>
  <si>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</si>
  <si>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</si>
  <si>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</si>
  <si>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</si>
  <si>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</si>
  <si>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</si>
  <si>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</si>
  <si>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</si>
  <si>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</si>
  <si>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</si>
  <si>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</si>
  <si>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</si>
  <si>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</si>
  <si>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</si>
  <si>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</si>
  <si>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</si>
  <si>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</si>
  <si>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</si>
  <si>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</si>
  <si>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</si>
  <si>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</si>
  <si>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</si>
  <si>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</si>
  <si>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</si>
  <si>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</si>
  <si>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</si>
  <si>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</si>
  <si>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</si>
  <si>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</si>
  <si>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</si>
  <si>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</si>
  <si>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</si>
  <si>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</si>
  <si>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</si>
  <si>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</si>
  <si>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</si>
  <si>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</si>
  <si>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</si>
  <si>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</si>
  <si>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</si>
  <si>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</si>
  <si>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</si>
  <si>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</si>
  <si>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</si>
  <si>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</si>
  <si>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</si>
  <si>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</si>
  <si>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</si>
  <si>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</si>
  <si>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</si>
  <si>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</si>
  <si>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</si>
  <si>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</si>
  <si>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</si>
  <si>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</si>
  <si>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</si>
  <si>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</si>
  <si>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</si>
  <si>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</si>
  <si>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</si>
  <si>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</si>
  <si>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</si>
  <si>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</si>
  <si>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</si>
  <si>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</si>
  <si>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</si>
  <si>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</si>
  <si>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</si>
  <si>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</si>
  <si>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</si>
  <si>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</si>
  <si>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</si>
  <si>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</si>
  <si>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</si>
  <si>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</si>
  <si>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</si>
  <si>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</si>
  <si>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</si>
  <si>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</si>
  <si>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</si>
  <si>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</si>
  <si>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</si>
  <si>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</si>
  <si>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</si>
  <si>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</si>
  <si>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</si>
  <si>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</si>
  <si>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</si>
  <si>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</si>
  <si>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</si>
  <si>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</si>
  <si>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</si>
  <si>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</si>
  <si>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</si>
  <si>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</si>
  <si>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</si>
  <si>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</si>
  <si>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</si>
  <si>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</si>
  <si>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</si>
  <si>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</si>
  <si>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</si>
  <si>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</si>
  <si>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</si>
  <si>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</si>
  <si>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</si>
  <si>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</si>
  <si>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</si>
  <si>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</si>
  <si>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</si>
  <si>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</si>
  <si>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</si>
  <si>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</si>
  <si>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</si>
  <si>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</si>
  <si>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</si>
  <si>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</si>
  <si>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</si>
  <si>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</si>
  <si>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</si>
  <si>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</si>
  <si>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</si>
  <si>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</si>
  <si>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</si>
  <si>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</si>
  <si>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</si>
  <si>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</si>
  <si>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</si>
  <si>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</si>
  <si>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</si>
  <si>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</si>
  <si>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</si>
  <si>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</si>
  <si>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</si>
  <si>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</si>
  <si>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</si>
  <si>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</si>
  <si>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</si>
  <si>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</si>
  <si>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</si>
  <si>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</si>
  <si>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</si>
  <si>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</si>
  <si>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</si>
  <si>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</si>
  <si>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</si>
  <si>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</si>
  <si>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</si>
  <si>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</si>
  <si>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</si>
  <si>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</si>
  <si>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</si>
  <si>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</si>
  <si>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</si>
  <si>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</si>
  <si>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</si>
  <si>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</si>
  <si>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</si>
  <si>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</si>
  <si>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</si>
  <si>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</si>
  <si>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</si>
  <si>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</si>
  <si>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</si>
  <si>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</si>
  <si>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</si>
  <si>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</si>
  <si>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</si>
  <si>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</si>
  <si>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</si>
  <si>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</si>
  <si>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</si>
  <si>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</si>
  <si>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</si>
  <si>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</si>
  <si>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</si>
  <si>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</si>
  <si>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</si>
  <si>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</si>
  <si>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</si>
  <si>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</si>
  <si>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</si>
  <si>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</si>
  <si>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</si>
  <si>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</si>
  <si>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</si>
  <si>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</si>
  <si>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</si>
  <si>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</si>
  <si>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</si>
  <si>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</si>
  <si>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</si>
  <si>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</si>
  <si>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</si>
  <si>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</si>
  <si>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</si>
  <si>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</si>
  <si>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</si>
  <si>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</si>
  <si>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</si>
  <si>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</si>
  <si>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</si>
  <si>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</si>
  <si>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</si>
  <si>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</si>
  <si>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</si>
  <si>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</si>
  <si>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</si>
  <si>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</si>
  <si>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</si>
  <si>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</si>
  <si>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</si>
  <si>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</si>
  <si>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</si>
  <si>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</si>
  <si>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</si>
  <si>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</si>
  <si>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</si>
  <si>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</si>
  <si>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</si>
  <si>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</si>
  <si>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</si>
  <si>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</si>
  <si>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</si>
  <si>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</si>
  <si>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</si>
  <si>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</si>
  <si>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</si>
  <si>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</si>
  <si>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</si>
  <si>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</si>
  <si>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</si>
  <si>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</si>
  <si>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</si>
  <si>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</si>
  <si>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</si>
  <si>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</si>
  <si>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</si>
  <si>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</si>
  <si>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</si>
  <si>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</si>
  <si>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</si>
  <si>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</si>
  <si>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</si>
  <si>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</si>
  <si>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</si>
  <si>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</si>
  <si>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</si>
  <si>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</si>
  <si>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</si>
  <si>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</si>
  <si>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</si>
  <si>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</si>
  <si>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</si>
  <si>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</si>
  <si>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</si>
  <si>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</si>
  <si>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</si>
  <si>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</si>
  <si>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</si>
  <si>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</si>
  <si>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</si>
  <si>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</si>
  <si>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</si>
  <si>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</si>
  <si>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</si>
  <si>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</si>
  <si>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</si>
  <si>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</si>
  <si>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</si>
  <si>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</si>
  <si>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</si>
  <si>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</si>
  <si>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</si>
  <si>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</si>
  <si>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</si>
  <si>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</si>
  <si>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</si>
  <si>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</si>
  <si>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</si>
  <si>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</si>
  <si>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</si>
  <si>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</si>
  <si>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</si>
  <si>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</si>
  <si>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</si>
  <si>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</si>
  <si>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</si>
  <si>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</si>
  <si>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</si>
  <si>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</si>
  <si>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</si>
  <si>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</si>
  <si>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</si>
  <si>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</si>
  <si>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</si>
  <si>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</si>
  <si>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</si>
  <si>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</si>
  <si>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</si>
  <si>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</si>
  <si>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</si>
  <si>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</si>
  <si>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</si>
  <si>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</si>
  <si>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</si>
  <si>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</si>
  <si>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</si>
  <si>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</si>
  <si>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</si>
  <si>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</si>
  <si>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</si>
  <si>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</si>
  <si>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</si>
  <si>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</si>
  <si>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</si>
  <si>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</si>
  <si>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</si>
  <si>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</si>
  <si>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</si>
  <si>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</si>
  <si>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</si>
  <si>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</si>
  <si>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</si>
  <si>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</si>
  <si>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</si>
  <si>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</si>
  <si>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</si>
  <si>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</si>
  <si>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</si>
  <si>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</si>
  <si>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</si>
  <si>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</si>
  <si>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</si>
  <si>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</si>
  <si>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</si>
  <si>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</si>
  <si>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</si>
  <si>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</si>
  <si>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</si>
  <si>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</si>
  <si>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</si>
  <si>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</si>
  <si>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</si>
  <si>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</si>
  <si>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</si>
  <si>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</si>
  <si>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</si>
  <si>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</si>
  <si>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</si>
  <si>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</si>
  <si>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</si>
  <si>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</si>
  <si>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</si>
  <si>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</si>
  <si>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</si>
  <si>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</si>
  <si>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</si>
  <si>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</si>
  <si>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</si>
  <si>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</si>
  <si>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</si>
  <si>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</si>
  <si>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</si>
  <si>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</si>
  <si>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</si>
  <si>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</si>
  <si>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</si>
  <si>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</si>
  <si>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</si>
  <si>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</si>
  <si>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</si>
  <si>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</si>
  <si>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</si>
  <si>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</si>
  <si>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</si>
  <si>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</si>
  <si>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</si>
  <si>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</si>
  <si>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</si>
  <si>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</si>
  <si>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</si>
  <si>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</si>
  <si>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</si>
  <si>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</si>
  <si>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</si>
  <si>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</si>
  <si>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</si>
  <si>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</si>
  <si>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</si>
  <si>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</si>
  <si>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</si>
  <si>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</si>
  <si>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</si>
  <si>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</si>
  <si>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</si>
  <si>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</si>
  <si>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</si>
  <si>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</si>
  <si>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</si>
  <si>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</si>
  <si>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</si>
  <si>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</si>
  <si>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</si>
  <si>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</si>
  <si>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</si>
  <si>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</si>
  <si>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</si>
  <si>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</si>
  <si>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</si>
  <si>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</si>
  <si>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</si>
  <si>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</si>
  <si>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</si>
  <si>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</si>
  <si>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</si>
  <si>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</si>
  <si>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</si>
  <si>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</si>
  <si>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</si>
  <si>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</si>
  <si>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</si>
  <si>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</si>
  <si>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</si>
  <si>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</si>
  <si>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</si>
  <si>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</si>
  <si>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</si>
  <si>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</si>
  <si>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</si>
  <si>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</si>
  <si>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</si>
  <si>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</si>
  <si>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</si>
  <si>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</si>
  <si>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</si>
  <si>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</si>
  <si>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</si>
  <si>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</si>
  <si>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</si>
  <si>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</si>
  <si>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</si>
  <si>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</si>
  <si>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</si>
  <si>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</si>
  <si>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</si>
  <si>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</si>
  <si>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</si>
  <si>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</si>
  <si>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</si>
  <si>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</si>
  <si>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</si>
  <si>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</si>
  <si>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</si>
  <si>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</si>
  <si>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</si>
  <si>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</si>
  <si>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</si>
  <si>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</si>
  <si>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</si>
  <si>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</si>
  <si>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</si>
  <si>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</si>
  <si>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</si>
  <si>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</si>
  <si>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</si>
  <si>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</si>
  <si>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</si>
  <si>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</si>
  <si>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</si>
  <si>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</si>
  <si>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</si>
  <si>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</si>
  <si>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</si>
  <si>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</si>
  <si>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</si>
  <si>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</si>
  <si>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</si>
  <si>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</si>
  <si>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</si>
  <si>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</si>
  <si>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</si>
  <si>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</si>
  <si>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</si>
  <si>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</si>
  <si>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</si>
  <si>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</si>
  <si>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</si>
  <si>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</si>
  <si>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</si>
  <si>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</si>
  <si>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</si>
  <si>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</si>
  <si>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</si>
  <si>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</si>
  <si>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</si>
  <si>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</si>
  <si>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</si>
  <si>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</si>
  <si>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</si>
  <si>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</si>
  <si>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</si>
  <si>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</si>
  <si>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</si>
  <si>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</si>
  <si>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</si>
  <si>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</si>
  <si>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</si>
  <si>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</si>
  <si>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</si>
  <si>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</si>
  <si>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</si>
  <si>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</si>
  <si>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</si>
  <si>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</si>
  <si>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</si>
  <si>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</si>
  <si>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</si>
  <si>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</si>
  <si>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</si>
  <si>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</si>
  <si>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</si>
  <si>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</si>
  <si>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</si>
  <si>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</si>
  <si>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</si>
  <si>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</si>
  <si>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</si>
  <si>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</si>
  <si>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</si>
  <si>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</si>
  <si>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</si>
  <si>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</si>
  <si>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</si>
  <si>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</si>
  <si>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</si>
  <si>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</si>
  <si>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</si>
  <si>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</si>
  <si>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</si>
  <si>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</si>
  <si>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</si>
  <si>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</si>
  <si>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</si>
  <si>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</si>
  <si>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</si>
  <si>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</si>
  <si>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</si>
  <si>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</si>
  <si>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</si>
  <si>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</si>
  <si>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</si>
  <si>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</si>
  <si>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</si>
  <si>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</si>
  <si>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</si>
  <si>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</si>
  <si>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</si>
  <si>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</si>
  <si>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</si>
  <si>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</si>
  <si>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</si>
  <si>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</si>
  <si>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</si>
  <si>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</si>
  <si>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</si>
  <si>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</si>
  <si>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</si>
  <si>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</si>
  <si>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</si>
  <si>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</si>
  <si>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</si>
  <si>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</si>
  <si>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</si>
  <si>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</si>
  <si>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</si>
  <si>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</si>
  <si>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</si>
  <si>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</si>
  <si>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</si>
  <si>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</si>
  <si>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</si>
  <si>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</si>
  <si>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</si>
  <si>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</si>
  <si>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</si>
  <si>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</si>
  <si>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</si>
  <si>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</si>
  <si>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</si>
  <si>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</si>
  <si>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</si>
  <si>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</si>
  <si>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</si>
  <si>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</si>
  <si>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</si>
  <si>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</si>
  <si>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</si>
  <si>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</si>
  <si>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</si>
  <si>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</si>
  <si>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</si>
  <si>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</si>
  <si>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</si>
  <si>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</si>
  <si>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</si>
  <si>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</si>
  <si>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</si>
  <si>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</si>
  <si>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</si>
  <si>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</si>
  <si>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</si>
  <si>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</si>
  <si>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</si>
  <si>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</si>
  <si>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</si>
  <si>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</si>
  <si>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</si>
  <si>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</si>
  <si>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</si>
  <si>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</si>
  <si>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</si>
  <si>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</si>
  <si>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</si>
  <si>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</si>
  <si>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</si>
  <si>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</si>
  <si>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</si>
  <si>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</si>
  <si>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</si>
  <si>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</si>
  <si>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</si>
  <si>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</si>
  <si>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</si>
  <si>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</si>
  <si>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</si>
  <si>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</si>
  <si>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</si>
  <si>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</si>
  <si>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</si>
  <si>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</si>
  <si>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</si>
  <si>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</si>
  <si>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</si>
  <si>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</si>
  <si>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</si>
  <si>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</si>
  <si>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</si>
  <si>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</si>
  <si>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</si>
  <si>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</si>
  <si>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</si>
  <si>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</si>
  <si>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</si>
  <si>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</si>
  <si>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</si>
  <si>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</si>
  <si>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</si>
  <si>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</si>
  <si>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</si>
  <si>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</si>
  <si>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</si>
  <si>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</si>
  <si>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</si>
  <si>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</si>
  <si>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</si>
  <si>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</si>
  <si>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</si>
  <si>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</si>
  <si>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</si>
  <si>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</si>
  <si>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</si>
  <si>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</si>
  <si>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</si>
  <si>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</si>
  <si>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</si>
  <si>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</si>
  <si>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</si>
  <si>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</si>
  <si>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</si>
  <si>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</si>
  <si>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</si>
  <si>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</si>
  <si>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</si>
  <si>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</si>
  <si>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</si>
  <si>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</si>
  <si>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</si>
  <si>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</si>
  <si>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</si>
  <si>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</si>
  <si>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</si>
  <si>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</si>
  <si>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</si>
  <si>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</si>
  <si>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</si>
  <si>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</si>
  <si>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</si>
  <si>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</si>
  <si>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</si>
  <si>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</si>
  <si>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</si>
  <si>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</si>
  <si>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</si>
  <si>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</si>
  <si>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</si>
  <si>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</si>
  <si>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</si>
  <si>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</si>
  <si>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</si>
  <si>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</si>
  <si>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</si>
  <si>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</si>
  <si>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</si>
  <si>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</si>
  <si>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</si>
  <si>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</si>
  <si>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</si>
  <si>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</si>
  <si>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</si>
  <si>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</si>
  <si>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</si>
  <si>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</si>
  <si>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</si>
  <si>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</si>
  <si>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</si>
  <si>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</si>
  <si>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</si>
  <si>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</si>
  <si>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</si>
  <si>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</si>
  <si>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</si>
  <si>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</si>
  <si>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</si>
  <si>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</si>
  <si>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</si>
  <si>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</si>
  <si>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</si>
  <si>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</si>
  <si>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</si>
  <si>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</si>
  <si>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</si>
  <si>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</si>
  <si>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</si>
  <si>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</si>
  <si>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</si>
  <si>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</si>
  <si>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</si>
  <si>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</si>
  <si>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</si>
  <si>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</si>
  <si>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</si>
  <si>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</si>
  <si>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</si>
  <si>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</si>
  <si>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</si>
  <si>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</si>
  <si>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</si>
  <si>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</si>
  <si>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</si>
  <si>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</si>
  <si>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</si>
  <si>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</si>
  <si>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</si>
  <si>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</si>
  <si>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</si>
  <si>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</si>
  <si>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</si>
  <si>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</si>
  <si>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</si>
  <si>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</si>
  <si>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</si>
  <si>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</si>
  <si>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</si>
  <si>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</si>
  <si>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</si>
  <si>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</si>
  <si>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</si>
  <si>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</si>
  <si>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</si>
  <si>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</si>
  <si>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</si>
  <si>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</si>
  <si>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</si>
  <si>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</si>
  <si>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</si>
  <si>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</si>
  <si>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</si>
  <si>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</si>
  <si>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</si>
  <si>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</si>
  <si>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</si>
  <si>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</si>
  <si>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</si>
  <si>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</si>
  <si>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</si>
  <si>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</si>
  <si>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</si>
  <si>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</si>
  <si>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</si>
  <si>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</si>
  <si>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</si>
  <si>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</si>
  <si>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</si>
  <si>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</si>
  <si>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</si>
  <si>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</si>
  <si>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</si>
  <si>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</si>
  <si>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</si>
  <si>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</si>
  <si>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</si>
  <si>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</si>
  <si>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</si>
  <si>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</si>
  <si>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</si>
  <si>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</si>
  <si>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</si>
  <si>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</si>
  <si>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</si>
  <si>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</si>
  <si>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</si>
  <si>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</si>
  <si>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</si>
  <si>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</si>
  <si>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</si>
  <si>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</si>
  <si>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</si>
  <si>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</si>
  <si>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</si>
  <si>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</si>
  <si>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</si>
  <si>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</si>
  <si>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</si>
  <si>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</si>
  <si>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</si>
  <si>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</si>
  <si>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</si>
  <si>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</si>
  <si>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</si>
  <si>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</si>
  <si>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</si>
  <si>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</si>
  <si>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</si>
  <si>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</si>
  <si>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</si>
  <si>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</si>
  <si>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</si>
  <si>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</si>
  <si>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</si>
  <si>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</si>
  <si>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</si>
  <si>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</si>
  <si>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</si>
  <si>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</si>
  <si>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</si>
  <si>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</si>
  <si>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</si>
  <si>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</si>
  <si>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</si>
  <si>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</si>
  <si>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</si>
  <si>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</si>
  <si>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</si>
  <si>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</si>
  <si>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</si>
  <si>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</si>
  <si>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</si>
  <si>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</si>
  <si>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</si>
  <si>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</si>
  <si>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</si>
  <si>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</si>
  <si>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</si>
  <si>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</si>
  <si>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</si>
  <si>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</si>
  <si>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</si>
  <si>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</si>
  <si>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</si>
  <si>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</si>
  <si>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</si>
  <si>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</si>
  <si>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</si>
  <si>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</si>
  <si>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</si>
  <si>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</si>
  <si>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</si>
  <si>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</si>
  <si>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</si>
  <si>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</si>
  <si>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</si>
  <si>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</si>
  <si>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</si>
  <si>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</si>
  <si>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</si>
  <si>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</si>
  <si>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</si>
  <si>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</si>
  <si>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</si>
  <si>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</si>
  <si>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</si>
  <si>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</si>
  <si>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</si>
  <si>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</si>
  <si>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</si>
  <si>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</si>
  <si>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</si>
  <si>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</si>
  <si>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</si>
  <si>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</si>
  <si>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</si>
  <si>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</si>
  <si>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</si>
  <si>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</si>
  <si>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</si>
  <si>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</si>
  <si>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</si>
  <si>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</si>
  <si>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</si>
  <si>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</si>
  <si>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</si>
  <si>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</si>
  <si>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</si>
  <si>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</si>
  <si>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</si>
  <si>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</si>
  <si>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</si>
  <si>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</si>
  <si>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</si>
  <si>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</si>
  <si>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</si>
  <si>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</si>
  <si>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</si>
  <si>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</si>
  <si>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</si>
  <si>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</si>
  <si>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</si>
  <si>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</si>
  <si>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</si>
  <si>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</si>
  <si>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</si>
  <si>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</si>
  <si>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</si>
  <si>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</si>
  <si>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</si>
  <si>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</si>
  <si>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</si>
  <si>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</si>
  <si>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</si>
  <si>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</si>
  <si>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</si>
  <si>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</si>
  <si>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</si>
  <si>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</si>
  <si>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</si>
  <si>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</si>
  <si>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</si>
  <si>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</si>
  <si>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</si>
  <si>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</si>
  <si>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</si>
  <si>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</si>
  <si>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</si>
  <si>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</si>
  <si>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</si>
  <si>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</si>
  <si>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</si>
  <si>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</si>
  <si>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</si>
  <si>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</si>
  <si>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</si>
  <si>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</si>
  <si>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</si>
  <si>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</si>
  <si>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</si>
  <si>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</si>
  <si>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</si>
  <si>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</si>
  <si>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</si>
  <si>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</si>
  <si>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</si>
  <si>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</si>
  <si>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</si>
  <si>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</si>
  <si>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</si>
  <si>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</si>
  <si>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</si>
  <si>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</si>
  <si>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</si>
  <si>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</si>
  <si>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</si>
  <si>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</si>
  <si>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</si>
  <si>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</si>
  <si>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</si>
  <si>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</si>
  <si>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</si>
  <si>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</si>
  <si>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</si>
  <si>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</si>
  <si>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</si>
  <si>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</si>
  <si>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</si>
  <si>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</si>
  <si>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</si>
  <si>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</si>
  <si>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</si>
  <si>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</si>
  <si>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</si>
  <si>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</si>
  <si>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</si>
  <si>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</si>
  <si>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</si>
  <si>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</si>
  <si>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</si>
  <si>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</si>
  <si>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</si>
  <si>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</si>
  <si>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</si>
  <si>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</si>
  <si>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</si>
  <si>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</si>
  <si>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</si>
  <si>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</si>
  <si>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</si>
  <si>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</si>
  <si>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</si>
  <si>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</si>
  <si>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</si>
  <si>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</si>
  <si>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</si>
  <si>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</si>
  <si>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</si>
  <si>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</si>
  <si>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</si>
  <si>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</si>
  <si>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</si>
  <si>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</si>
  <si>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</si>
  <si>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</si>
  <si>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</si>
  <si>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</si>
  <si>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</si>
  <si>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</si>
  <si>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</si>
  <si>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</si>
  <si>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</si>
  <si>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</si>
  <si>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</si>
  <si>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</si>
  <si>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</si>
  <si>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</si>
  <si>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</si>
  <si>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</si>
  <si>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</si>
  <si>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</si>
  <si>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</si>
  <si>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</si>
  <si>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</si>
  <si>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</si>
  <si>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</si>
  <si>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</si>
  <si>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</si>
  <si>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</si>
  <si>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</si>
  <si>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</si>
  <si>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</si>
  <si>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</si>
  <si>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</si>
  <si>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</si>
  <si>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</si>
  <si>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</si>
  <si>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</si>
  <si>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</si>
  <si>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</si>
  <si>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</si>
  <si>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</si>
  <si>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</si>
  <si>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</si>
  <si>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</si>
  <si>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</si>
  <si>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</si>
  <si>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</si>
  <si>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</si>
  <si>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</si>
  <si>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</si>
  <si>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</si>
  <si>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</si>
  <si>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</si>
  <si>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</si>
  <si>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</si>
  <si>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</si>
  <si>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</si>
  <si>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</si>
  <si>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</si>
  <si>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</si>
  <si>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</si>
  <si>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</si>
  <si>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</si>
  <si>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</si>
  <si>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</si>
  <si>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</si>
  <si>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</si>
  <si>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</si>
  <si>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</si>
  <si>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</si>
  <si>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</si>
  <si>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</si>
  <si>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</si>
  <si>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</si>
  <si>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</si>
  <si>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</si>
  <si>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</si>
  <si>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</si>
  <si>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</si>
  <si>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</si>
  <si>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</si>
  <si>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</si>
  <si>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</si>
  <si>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</si>
  <si>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</si>
  <si>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</si>
  <si>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</si>
  <si>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</si>
  <si>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</si>
  <si>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</si>
  <si>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</si>
  <si>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</si>
  <si>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</si>
  <si>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</si>
  <si>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</si>
  <si>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</si>
  <si>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</si>
  <si>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</si>
  <si>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</si>
  <si>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</si>
  <si>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</si>
  <si>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</si>
  <si>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</si>
  <si>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</si>
  <si>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</si>
  <si>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</si>
  <si>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</si>
  <si>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</si>
  <si>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</si>
  <si>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</si>
  <si>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</si>
  <si>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</si>
  <si>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</si>
  <si>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</si>
  <si>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</si>
  <si>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</si>
  <si>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</si>
  <si>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</si>
  <si>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</si>
  <si>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</si>
  <si>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</si>
  <si>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</si>
  <si>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</si>
  <si>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</si>
  <si>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</si>
  <si>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</si>
  <si>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</si>
  <si>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</si>
  <si>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</si>
  <si>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</si>
  <si>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</si>
  <si>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</si>
  <si>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</si>
  <si>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</si>
  <si>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</si>
  <si>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</si>
  <si>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</si>
  <si>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</si>
  <si>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</si>
  <si>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</si>
  <si>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</si>
  <si>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</si>
  <si>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</si>
  <si>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</si>
  <si>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</si>
  <si>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</si>
  <si>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</si>
  <si>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</si>
  <si>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</si>
  <si>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</si>
  <si>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</si>
  <si>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</si>
  <si>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</si>
  <si>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</si>
  <si>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</si>
  <si>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</si>
  <si>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</si>
  <si>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</si>
  <si>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</si>
  <si>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</si>
  <si>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</si>
  <si>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</si>
  <si>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</si>
  <si>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</si>
  <si>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</si>
  <si>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</si>
  <si>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</si>
  <si>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</si>
  <si>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</si>
  <si>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</si>
  <si>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</si>
  <si>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</si>
  <si>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</si>
  <si>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</si>
  <si>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</si>
  <si>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</si>
  <si>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</si>
  <si>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</si>
  <si>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</si>
  <si>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</si>
  <si>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</si>
  <si>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</si>
  <si>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</si>
  <si>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</si>
  <si>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</si>
  <si>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</si>
  <si>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</si>
  <si>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</si>
  <si>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</si>
  <si>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</si>
  <si>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</si>
  <si>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</si>
  <si>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</si>
  <si>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</si>
  <si>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</si>
  <si>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</si>
  <si>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</si>
  <si>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</si>
  <si>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</si>
  <si>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</si>
  <si>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</si>
  <si>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</si>
  <si>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</si>
  <si>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</si>
  <si>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</si>
  <si>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</si>
  <si>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</si>
  <si>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</si>
  <si>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</si>
  <si>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</si>
  <si>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</si>
  <si>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</si>
  <si>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</si>
  <si>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</si>
  <si>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</si>
  <si>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</si>
  <si>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</si>
  <si>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</si>
  <si>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</si>
  <si>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</si>
  <si>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</si>
  <si>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</si>
  <si>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</si>
  <si>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</si>
  <si>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</si>
  <si>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</si>
  <si>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</si>
  <si>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</si>
  <si>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</si>
  <si>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</si>
  <si>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</si>
  <si>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</si>
  <si>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</si>
  <si>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</si>
  <si>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</si>
  <si>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</si>
  <si>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</si>
  <si>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</si>
  <si>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</si>
  <si>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</si>
  <si>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</si>
  <si>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</si>
  <si>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</si>
  <si>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</si>
  <si>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</si>
  <si>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</si>
  <si>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</si>
  <si>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</si>
  <si>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</si>
  <si>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</si>
  <si>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</si>
  <si>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</si>
  <si>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</si>
  <si>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</si>
  <si>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</si>
  <si>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</si>
  <si>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</si>
  <si>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</si>
  <si>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</si>
  <si>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</si>
  <si>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</si>
  <si>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</si>
  <si>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</si>
  <si>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</si>
  <si>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</si>
  <si>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</si>
  <si>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</si>
  <si>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</si>
  <si>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</si>
  <si>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</si>
  <si>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</si>
  <si>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</si>
  <si>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</si>
  <si>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</si>
  <si>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</si>
  <si>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</si>
  <si>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</si>
  <si>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</si>
  <si>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</si>
  <si>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</si>
  <si>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</si>
  <si>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</si>
  <si>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</si>
  <si>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</si>
  <si>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</si>
  <si>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</si>
  <si>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</si>
  <si>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</si>
  <si>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</si>
  <si>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</si>
  <si>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</si>
  <si>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</si>
  <si>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</si>
  <si>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</si>
  <si>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</si>
  <si>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</si>
  <si>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</si>
  <si>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</si>
  <si>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</si>
  <si>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</si>
  <si>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</si>
  <si>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</si>
  <si>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</si>
  <si>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</si>
  <si>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</si>
  <si>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</si>
  <si>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</si>
  <si>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</si>
  <si>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</si>
  <si>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</si>
  <si>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</si>
  <si>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</si>
  <si>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</si>
  <si>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</si>
  <si>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</si>
  <si>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</si>
  <si>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</si>
  <si>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</si>
  <si>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</si>
  <si>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</si>
  <si>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</si>
  <si>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</si>
  <si>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</si>
  <si>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</si>
  <si>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</si>
  <si>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</si>
  <si>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</si>
  <si>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</si>
  <si>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</si>
  <si>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</si>
  <si>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</si>
  <si>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</si>
  <si>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</si>
  <si>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</si>
  <si>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</si>
  <si>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</si>
  <si>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</si>
  <si>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</si>
  <si>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</si>
  <si>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</si>
  <si>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</si>
  <si>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</si>
  <si>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</si>
  <si>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</si>
  <si>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</si>
  <si>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</si>
  <si>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</si>
  <si>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</si>
  <si>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</si>
  <si>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</si>
  <si>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</si>
  <si>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</si>
  <si>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</si>
  <si>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</si>
  <si>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</si>
  <si>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</si>
  <si>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</si>
  <si>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</si>
  <si>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</si>
  <si>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</si>
  <si>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</si>
  <si>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</si>
  <si>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</si>
  <si>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</si>
  <si>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</si>
  <si>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</si>
  <si>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</si>
  <si>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</si>
  <si>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</si>
  <si>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</si>
  <si>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</si>
  <si>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</si>
  <si>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</si>
  <si>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</si>
  <si>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</si>
  <si>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</si>
  <si>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</si>
  <si>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</si>
  <si>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</si>
  <si>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</si>
  <si>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</si>
  <si>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</si>
  <si>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</si>
  <si>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</si>
  <si>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</si>
  <si>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</si>
  <si>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</si>
  <si>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</si>
  <si>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</si>
  <si>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</si>
  <si>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</si>
  <si>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</si>
  <si>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</si>
  <si>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</si>
  <si>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</si>
  <si>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</si>
  <si>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</si>
  <si>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</si>
  <si>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</si>
  <si>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</si>
  <si>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</si>
  <si>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</si>
  <si>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</si>
  <si>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</si>
  <si>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</si>
  <si>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</si>
  <si>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</si>
  <si>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</si>
  <si>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</si>
  <si>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</si>
  <si>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</si>
  <si>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</si>
  <si>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</si>
  <si>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</si>
  <si>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</si>
  <si>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</si>
  <si>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</si>
  <si>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</si>
  <si>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</si>
  <si>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</si>
  <si>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</si>
  <si>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</si>
  <si>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</si>
  <si>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</si>
  <si>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</si>
  <si>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</si>
  <si>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</si>
  <si>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</si>
  <si>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</si>
  <si>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</si>
  <si>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</si>
  <si>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</si>
  <si>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</si>
  <si>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</si>
  <si>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</si>
  <si>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</si>
  <si>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</si>
  <si>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</si>
  <si>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</si>
  <si>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</si>
  <si>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</si>
  <si>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</si>
  <si>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</si>
  <si>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</si>
  <si>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</si>
  <si>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</si>
  <si>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</si>
  <si>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</si>
  <si>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</si>
  <si>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</si>
  <si>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</si>
  <si>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</si>
  <si>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</si>
  <si>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</si>
  <si>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</si>
  <si>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</si>
  <si>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</si>
  <si>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</si>
  <si>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</si>
  <si>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</si>
  <si>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</si>
  <si>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</si>
  <si>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</si>
  <si>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</si>
  <si>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</si>
  <si>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</si>
  <si>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</si>
  <si>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</si>
  <si>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</si>
  <si>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</si>
  <si>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</si>
  <si>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</si>
  <si>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</si>
  <si>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</si>
  <si>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</si>
  <si>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</si>
  <si>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</si>
  <si>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</si>
  <si>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</si>
  <si>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</si>
  <si>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</si>
  <si>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</si>
  <si>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</si>
  <si>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</si>
  <si>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</si>
  <si>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</si>
  <si>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</si>
  <si>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</si>
  <si>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</si>
  <si>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</si>
  <si>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</si>
  <si>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</si>
  <si>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</si>
  <si>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</si>
  <si>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</si>
  <si>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</si>
  <si>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</si>
  <si>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</si>
  <si>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</si>
  <si>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</si>
  <si>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</si>
  <si>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</si>
  <si>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</si>
  <si>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</si>
  <si>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</si>
  <si>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</si>
  <si>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</si>
  <si>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</si>
  <si>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</si>
  <si>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</si>
  <si>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</si>
  <si>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</si>
  <si>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</si>
  <si>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</si>
  <si>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</si>
  <si>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</si>
  <si>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</si>
  <si>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</si>
  <si>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</si>
  <si>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</si>
  <si>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</si>
  <si>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</si>
  <si>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</si>
  <si>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</si>
  <si>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</si>
  <si>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</si>
  <si>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</si>
  <si>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</si>
  <si>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</si>
  <si>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</si>
  <si>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</si>
  <si>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</si>
  <si>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</si>
  <si>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</si>
  <si>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</si>
  <si>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</si>
  <si>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</si>
  <si>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</si>
  <si>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</si>
  <si>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</si>
  <si>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</si>
  <si>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</si>
  <si>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</si>
  <si>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</si>
  <si>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</si>
  <si>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</si>
  <si>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</si>
  <si>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</si>
  <si>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</si>
  <si>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</si>
  <si>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</si>
  <si>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</si>
  <si>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</si>
  <si>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</si>
  <si>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</si>
  <si>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</si>
  <si>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</si>
  <si>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</si>
  <si>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</si>
  <si>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</si>
  <si>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</si>
  <si>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</si>
  <si>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</si>
  <si>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</si>
  <si>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</si>
  <si>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</si>
  <si>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</si>
  <si>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</si>
  <si>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</si>
  <si>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</si>
  <si>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</si>
  <si>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</si>
  <si>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</si>
  <si>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</si>
  <si>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</si>
  <si>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</si>
  <si>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</si>
  <si>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</si>
  <si>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</si>
  <si>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</si>
  <si>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</si>
  <si>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</si>
  <si>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</si>
  <si>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</si>
  <si>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</si>
  <si>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</si>
  <si>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</si>
  <si>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</si>
  <si>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</si>
  <si>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</si>
  <si>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</si>
  <si>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</si>
  <si>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</si>
  <si>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</si>
  <si>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</si>
  <si>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</si>
  <si>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</si>
  <si>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</si>
  <si>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</si>
  <si>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</si>
  <si>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</si>
  <si>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</si>
  <si>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</si>
  <si>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</si>
  <si>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</si>
  <si>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</si>
  <si>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</si>
  <si>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</si>
  <si>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</si>
  <si>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</si>
  <si>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</si>
  <si>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</si>
  <si>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</si>
  <si>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</si>
  <si>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</si>
  <si>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</si>
  <si>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</si>
  <si>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</si>
  <si>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</si>
  <si>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</si>
  <si>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</si>
  <si>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</si>
  <si>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</si>
  <si>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</si>
  <si>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</si>
  <si>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</si>
  <si>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</si>
  <si>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</si>
  <si>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</si>
  <si>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</si>
  <si>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</si>
  <si>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</si>
  <si>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</si>
  <si>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</si>
  <si>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</si>
  <si>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</si>
  <si>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</si>
  <si>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</si>
  <si>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</si>
  <si>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</si>
  <si>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</si>
  <si>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</si>
  <si>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</si>
  <si>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</si>
  <si>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</si>
  <si>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</si>
  <si>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</si>
  <si>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</si>
  <si>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</si>
  <si>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</si>
  <si>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</si>
  <si>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</si>
  <si>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</si>
  <si>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</si>
  <si>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</si>
  <si>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</si>
  <si>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</si>
  <si>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</si>
  <si>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</si>
  <si>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</si>
  <si>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</si>
  <si>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</si>
  <si>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</si>
  <si>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</si>
  <si>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</si>
  <si>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</si>
  <si>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</si>
  <si>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</si>
  <si>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</si>
  <si>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</si>
  <si>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</si>
  <si>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</si>
  <si>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</si>
  <si>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</si>
  <si>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</si>
  <si>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</si>
  <si>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</si>
  <si>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</si>
  <si>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</si>
  <si>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</si>
  <si>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</si>
  <si>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</si>
  <si>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</si>
  <si>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</si>
  <si>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</si>
  <si>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</si>
  <si>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</si>
  <si>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</si>
  <si>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</si>
  <si>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</si>
  <si>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</si>
  <si>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</si>
  <si>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</si>
  <si>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</si>
  <si>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</si>
  <si>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</si>
  <si>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</si>
  <si>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</si>
  <si>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</si>
  <si>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</si>
  <si>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</si>
  <si>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</si>
  <si>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</si>
  <si>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</si>
  <si>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</si>
  <si>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</si>
  <si>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</si>
  <si>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</si>
  <si>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</si>
  <si>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</si>
  <si>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</si>
  <si>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</si>
  <si>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</si>
  <si>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</si>
  <si>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</si>
  <si>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</si>
  <si>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</si>
  <si>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</si>
  <si>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</si>
  <si>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</si>
  <si>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</si>
  <si>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</si>
  <si>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</si>
  <si>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</si>
  <si>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</si>
  <si>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</si>
  <si>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</si>
  <si>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</si>
  <si>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</si>
  <si>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</si>
  <si>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</si>
  <si>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</si>
  <si>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</si>
  <si>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</si>
  <si>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</si>
  <si>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</si>
  <si>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</si>
  <si>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</si>
  <si>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</si>
  <si>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</si>
  <si>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</si>
  <si>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</si>
  <si>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</si>
  <si>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</si>
  <si>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</si>
  <si>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</si>
  <si>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</si>
  <si>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</si>
  <si>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</si>
  <si>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</si>
  <si>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</si>
  <si>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</si>
  <si>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</si>
  <si>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</si>
  <si>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</si>
  <si>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</si>
  <si>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</si>
  <si>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</si>
  <si>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</si>
  <si>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</si>
  <si>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</si>
  <si>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</si>
  <si>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</si>
  <si>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</si>
  <si>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</si>
  <si>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</si>
  <si>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</si>
  <si>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</si>
  <si>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</si>
  <si>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</si>
  <si>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</si>
  <si>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</si>
  <si>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</si>
  <si>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</si>
  <si>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</si>
  <si>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</si>
  <si>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</si>
  <si>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</si>
  <si>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</si>
  <si>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</si>
  <si>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</si>
  <si>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</si>
  <si>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</si>
  <si>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</si>
  <si>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</si>
  <si>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</si>
  <si>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</si>
  <si>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</si>
  <si>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</si>
  <si>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</si>
  <si>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</si>
  <si>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</si>
  <si>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</si>
  <si>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</si>
  <si>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</si>
  <si>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</si>
  <si>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</si>
  <si>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</si>
  <si>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</si>
  <si>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</si>
  <si>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</si>
  <si>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</si>
  <si>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</si>
  <si>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</si>
  <si>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</si>
  <si>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</si>
  <si>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</si>
  <si>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</si>
  <si>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</si>
  <si>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</si>
  <si>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</si>
  <si>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</si>
  <si>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</si>
  <si>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</si>
  <si>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</si>
  <si>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</si>
  <si>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</si>
  <si>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</si>
  <si>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</si>
  <si>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</si>
  <si>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</si>
  <si>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</si>
  <si>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</si>
  <si>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</si>
  <si>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</si>
  <si>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</si>
  <si>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</si>
  <si>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</si>
  <si>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</si>
  <si>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</si>
  <si>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</si>
  <si>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</si>
  <si>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</si>
  <si>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</si>
  <si>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</si>
  <si>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</si>
  <si>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</si>
  <si>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</si>
  <si>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</si>
  <si>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</si>
  <si>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</si>
  <si>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</si>
  <si>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</si>
  <si>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</si>
  <si>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</si>
  <si>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</si>
  <si>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</si>
  <si>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</si>
  <si>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</si>
  <si>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</si>
  <si>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</si>
  <si>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</si>
  <si>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</si>
  <si>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</si>
  <si>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</si>
  <si>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</si>
  <si>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</si>
  <si>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</si>
  <si>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</si>
  <si>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</si>
  <si>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</si>
  <si>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</si>
  <si>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</si>
  <si>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</si>
  <si>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</si>
  <si>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</si>
  <si>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</si>
  <si>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</si>
  <si>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</si>
  <si>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</si>
  <si>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</si>
  <si>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</si>
  <si>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</si>
  <si>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</si>
  <si>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</si>
  <si>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</si>
  <si>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</si>
  <si>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</si>
  <si>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</si>
  <si>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</si>
  <si>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</si>
  <si>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</si>
  <si>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</si>
  <si>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</si>
  <si>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</si>
  <si>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</si>
  <si>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</si>
  <si>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</si>
  <si>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</si>
  <si>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</si>
  <si>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</si>
  <si>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</si>
  <si>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</si>
  <si>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</si>
  <si>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</si>
  <si>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</si>
  <si>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</si>
  <si>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</si>
  <si>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</si>
  <si>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</si>
  <si>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</si>
  <si>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</si>
  <si>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</si>
  <si>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</si>
  <si>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</si>
  <si>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</si>
  <si>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</si>
  <si>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</si>
  <si>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</si>
  <si>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</si>
  <si>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</si>
  <si>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</si>
  <si>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</si>
  <si>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</si>
  <si>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</si>
  <si>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</si>
  <si>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</si>
  <si>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</si>
  <si>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</si>
  <si>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</si>
  <si>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</si>
  <si>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</si>
  <si>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</si>
  <si>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</si>
  <si>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</si>
  <si>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</si>
  <si>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</si>
  <si>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</si>
  <si>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</si>
  <si>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</si>
  <si>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</si>
  <si>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</si>
  <si>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</si>
  <si>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</si>
  <si>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</si>
  <si>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</si>
  <si>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</si>
  <si>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</si>
  <si>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</si>
  <si>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</si>
  <si>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</si>
  <si>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</si>
  <si>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</si>
  <si>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</si>
  <si>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</si>
  <si>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</si>
  <si>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</si>
  <si>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</si>
  <si>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</si>
  <si>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</si>
  <si>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</si>
  <si>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</si>
  <si>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</si>
  <si>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</si>
  <si>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</si>
  <si>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</si>
  <si>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</si>
  <si>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</si>
  <si>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</si>
  <si>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</si>
  <si>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</si>
  <si>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</si>
  <si>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</si>
  <si>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</si>
  <si>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</si>
  <si>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</si>
  <si>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</si>
  <si>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</si>
  <si>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</si>
  <si>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</si>
  <si>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</si>
  <si>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</si>
  <si>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</si>
  <si>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</si>
  <si>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</si>
  <si>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</si>
  <si>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</si>
  <si>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</si>
  <si>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</si>
  <si>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</si>
  <si>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</si>
  <si>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</si>
  <si>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</si>
  <si>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</si>
  <si>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</si>
  <si>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</si>
  <si>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</si>
  <si>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</si>
  <si>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</si>
  <si>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</si>
  <si>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</si>
  <si>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</si>
  <si>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</si>
  <si>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</si>
  <si>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</si>
  <si>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</si>
  <si>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</si>
  <si>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</si>
  <si>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</si>
  <si>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</si>
  <si>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</si>
  <si>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</si>
  <si>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</si>
  <si>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</si>
  <si>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</si>
  <si>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</si>
  <si>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</si>
  <si>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</si>
  <si>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</si>
  <si>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</si>
  <si>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</si>
  <si>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</si>
  <si>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</si>
  <si>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</si>
  <si>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</si>
  <si>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</si>
  <si>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</si>
  <si>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</si>
  <si>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</si>
  <si>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</si>
  <si>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</si>
  <si>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</si>
  <si>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</si>
  <si>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</si>
  <si>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</si>
  <si>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</si>
  <si>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</si>
  <si>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</si>
  <si>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</si>
  <si>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</si>
  <si>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</si>
  <si>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</si>
  <si>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</si>
  <si>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</si>
  <si>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</si>
  <si>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</si>
  <si>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</si>
  <si>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</si>
  <si>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</si>
  <si>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</si>
  <si>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</si>
  <si>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</si>
  <si>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</si>
  <si>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</si>
  <si>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</si>
  <si>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</si>
  <si>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</si>
  <si>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</si>
  <si>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</si>
  <si>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</si>
  <si>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</si>
  <si>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</si>
  <si>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</si>
  <si>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</si>
  <si>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</si>
  <si>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</si>
  <si>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</si>
  <si>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</si>
  <si>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</si>
  <si>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</si>
  <si>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</si>
  <si>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</si>
  <si>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</si>
  <si>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</si>
  <si>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</si>
  <si>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</si>
  <si>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</si>
  <si>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</si>
  <si>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</si>
  <si>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</si>
  <si>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</si>
  <si>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</si>
  <si>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</si>
  <si>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</si>
  <si>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</si>
  <si>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</si>
  <si>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</si>
  <si>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</si>
  <si>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</si>
  <si>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</si>
  <si>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</si>
  <si>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</si>
  <si>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</si>
  <si>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</si>
  <si>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</si>
  <si>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</si>
  <si>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</si>
  <si>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</si>
  <si>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</si>
  <si>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</si>
  <si>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</si>
  <si>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</si>
  <si>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</si>
  <si>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</si>
  <si>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</si>
  <si>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</si>
  <si>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</si>
  <si>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</si>
  <si>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</si>
  <si>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</si>
  <si>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</si>
  <si>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</si>
  <si>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</si>
  <si>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</si>
  <si>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</si>
  <si>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</si>
  <si>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</si>
  <si>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</si>
  <si>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</si>
  <si>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</si>
  <si>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</si>
  <si>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</si>
  <si>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</si>
  <si>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</si>
  <si>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</si>
  <si>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</si>
  <si>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</si>
  <si>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</si>
  <si>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</si>
  <si>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</si>
  <si>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</si>
  <si>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</si>
  <si>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</si>
  <si>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</si>
  <si>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</si>
  <si>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</si>
  <si>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</si>
  <si>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</si>
  <si>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</si>
  <si>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</si>
  <si>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</si>
  <si>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</si>
  <si>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</si>
  <si>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</si>
  <si>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</si>
  <si>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</si>
  <si>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</si>
  <si>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</si>
  <si>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</si>
  <si>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</si>
  <si>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</si>
  <si>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</si>
  <si>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</si>
  <si>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</si>
  <si>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</si>
  <si>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</si>
  <si>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</si>
  <si>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</si>
  <si>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</si>
  <si>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</si>
  <si>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</si>
  <si>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</si>
  <si>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</si>
  <si>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</si>
  <si>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</si>
  <si>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</si>
  <si>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</si>
  <si>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</si>
  <si>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</si>
  <si>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</si>
  <si>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</si>
  <si>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</si>
  <si>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</si>
  <si>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</si>
  <si>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</si>
  <si>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</si>
  <si>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</si>
  <si>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</si>
  <si>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</si>
  <si>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</si>
  <si>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</si>
  <si>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</si>
  <si>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</si>
  <si>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</si>
  <si>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</si>
  <si>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</si>
  <si>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</si>
  <si>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</si>
  <si>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</si>
  <si>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</si>
  <si>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</si>
  <si>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</si>
  <si>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</si>
  <si>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</si>
  <si>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</si>
  <si>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</si>
  <si>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</si>
  <si>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</si>
  <si>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</si>
  <si>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</si>
  <si>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</si>
  <si>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</si>
  <si>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</si>
  <si>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</si>
  <si>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</si>
  <si>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</si>
  <si>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</si>
  <si>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</si>
  <si>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</si>
  <si>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</si>
  <si>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</si>
  <si>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</si>
  <si>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</si>
  <si>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</si>
  <si>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</si>
  <si>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</si>
  <si>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</si>
  <si>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</si>
  <si>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</si>
  <si>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</si>
  <si>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</si>
  <si>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</si>
  <si>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</si>
  <si>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</si>
  <si>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</si>
  <si>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</si>
  <si>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</si>
  <si>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</si>
  <si>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</si>
  <si>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</si>
  <si>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</si>
  <si>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</si>
  <si>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</si>
  <si>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</si>
  <si>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</si>
  <si>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</si>
  <si>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</si>
  <si>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</si>
  <si>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</si>
  <si>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</si>
  <si>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</si>
  <si>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</si>
  <si>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</si>
  <si>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</si>
  <si>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</si>
  <si>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</si>
  <si>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</si>
  <si>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</si>
  <si>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</si>
  <si>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</si>
  <si>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</si>
  <si>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</si>
  <si>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</si>
  <si>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</si>
  <si>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</si>
  <si>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</si>
  <si>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</si>
  <si>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</si>
  <si>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</si>
  <si>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</si>
  <si>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</si>
  <si>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</si>
  <si>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</si>
  <si>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</si>
  <si>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</si>
  <si>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</si>
  <si>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</si>
  <si>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</si>
  <si>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</si>
  <si>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</si>
  <si>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</si>
  <si>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</si>
  <si>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</si>
  <si>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</si>
  <si>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</si>
  <si>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</si>
  <si>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</si>
  <si>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</si>
  <si>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</si>
  <si>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</si>
  <si>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</si>
  <si>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</si>
  <si>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</si>
  <si>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</si>
  <si>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</si>
  <si>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</si>
  <si>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</si>
  <si>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</si>
  <si>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</si>
  <si>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</si>
  <si>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</si>
  <si>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</si>
  <si>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</si>
  <si>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</si>
  <si>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</si>
  <si>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</si>
  <si>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</si>
  <si>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</si>
  <si>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</si>
  <si>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</si>
  <si>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</si>
  <si>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</si>
  <si>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</si>
  <si>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</si>
  <si>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</si>
  <si>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</si>
  <si>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</si>
  <si>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</si>
  <si>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</si>
  <si>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</si>
  <si>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</si>
  <si>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</si>
  <si>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</si>
  <si>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</si>
  <si>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</si>
  <si>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</si>
  <si>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</si>
  <si>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</si>
  <si>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</si>
  <si>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</si>
  <si>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</si>
  <si>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</si>
  <si>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</si>
  <si>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</si>
  <si>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</si>
  <si>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</si>
  <si>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</si>
  <si>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</si>
  <si>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</si>
  <si>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</si>
  <si>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</si>
  <si>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</si>
  <si>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</si>
  <si>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</si>
  <si>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</si>
  <si>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</si>
  <si>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</si>
  <si>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</si>
  <si>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</si>
  <si>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</si>
  <si>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</si>
  <si>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</si>
  <si>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</si>
  <si>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</si>
  <si>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</si>
  <si>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</si>
  <si>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</si>
  <si>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</si>
  <si>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</si>
  <si>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</si>
  <si>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</si>
  <si>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</si>
  <si>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</si>
  <si>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</si>
  <si>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</si>
  <si>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</si>
  <si>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</si>
  <si>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</si>
  <si>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</si>
  <si>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</si>
  <si>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</si>
  <si>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</si>
  <si>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</si>
  <si>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</si>
  <si>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</si>
  <si>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</si>
  <si>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</si>
  <si>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</si>
  <si>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</si>
  <si>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</si>
  <si>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</si>
  <si>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</si>
  <si>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</si>
  <si>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</si>
  <si>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</si>
  <si>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</si>
  <si>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</si>
  <si>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</si>
  <si>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</si>
  <si>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</si>
  <si>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</si>
  <si>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</si>
  <si>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</si>
  <si>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</si>
  <si>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</si>
  <si>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</si>
  <si>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</si>
  <si>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</si>
  <si>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</si>
  <si>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</si>
  <si>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</si>
  <si>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</si>
  <si>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</si>
  <si>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</si>
  <si>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</si>
  <si>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</si>
  <si>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</si>
  <si>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</si>
  <si>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</si>
  <si>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</si>
  <si>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</si>
  <si>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</si>
  <si>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</si>
  <si>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</si>
  <si>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</si>
  <si>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</si>
  <si>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</si>
  <si>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</si>
  <si>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</si>
  <si>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</si>
  <si>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</si>
  <si>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</si>
  <si>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</si>
  <si>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</si>
  <si>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</si>
  <si>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</si>
  <si>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</si>
  <si>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</si>
  <si>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</si>
  <si>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</si>
  <si>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</si>
  <si>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</si>
  <si>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</si>
  <si>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</si>
  <si>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</si>
  <si>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</si>
  <si>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</si>
  <si>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</si>
  <si>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</si>
  <si>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</si>
  <si>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</si>
  <si>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</si>
  <si>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</si>
  <si>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</si>
  <si>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</si>
  <si>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</si>
  <si>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</si>
  <si>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</si>
  <si>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</si>
  <si>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</si>
  <si>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</si>
  <si>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</si>
  <si>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</si>
  <si>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</si>
  <si>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</si>
  <si>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</si>
  <si>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</si>
  <si>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</si>
  <si>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</si>
  <si>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</si>
  <si>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</si>
  <si>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</si>
  <si>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</si>
  <si>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</si>
  <si>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</si>
  <si>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</si>
  <si>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</si>
  <si>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</si>
  <si>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</si>
  <si>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</si>
  <si>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</si>
  <si>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</si>
  <si>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</si>
  <si>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</si>
  <si>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</si>
  <si>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</si>
  <si>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</si>
  <si>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</si>
  <si>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</si>
  <si>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</si>
  <si>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</si>
  <si>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</si>
  <si>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</si>
  <si>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</si>
  <si>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</si>
  <si>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</si>
  <si>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</si>
  <si>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</si>
  <si>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</si>
  <si>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</si>
  <si>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</si>
  <si>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</si>
  <si>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</si>
  <si>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</si>
  <si>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</si>
  <si>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</si>
  <si>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</si>
  <si>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</si>
  <si>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</si>
  <si>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</si>
  <si>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</si>
  <si>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</si>
  <si>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</si>
  <si>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</si>
  <si>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</si>
  <si>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</si>
  <si>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</si>
  <si>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</si>
  <si>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</si>
  <si>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</si>
  <si>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</si>
  <si>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</si>
  <si>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</si>
  <si>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</si>
  <si>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</si>
  <si>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</si>
  <si>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</si>
  <si>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</si>
  <si>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</si>
  <si>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</si>
  <si>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</si>
  <si>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</si>
  <si>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</si>
  <si>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</si>
  <si>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</si>
  <si>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</si>
  <si>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</si>
  <si>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</si>
  <si>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</si>
  <si>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</si>
  <si>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</si>
  <si>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</si>
  <si>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</si>
  <si>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</si>
  <si>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</si>
  <si>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</si>
  <si>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</si>
  <si>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</si>
  <si>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</si>
  <si>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</si>
  <si>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</si>
  <si>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</si>
  <si>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</si>
  <si>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</si>
  <si>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</si>
  <si>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</si>
  <si>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</si>
  <si>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</si>
  <si>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</si>
  <si>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</si>
  <si>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</si>
  <si>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</si>
  <si>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</si>
  <si>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</si>
  <si>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</si>
  <si>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</si>
  <si>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</si>
  <si>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</si>
  <si>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</si>
  <si>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</si>
  <si>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</si>
  <si>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</si>
  <si>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</si>
  <si>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</si>
  <si>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</si>
  <si>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</si>
  <si>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</si>
  <si>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</si>
  <si>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</si>
  <si>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</si>
  <si>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</si>
  <si>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</si>
  <si>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</si>
  <si>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</si>
  <si>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</si>
  <si>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</si>
  <si>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</si>
  <si>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</si>
  <si>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</si>
  <si>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</si>
  <si>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</si>
  <si>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</si>
  <si>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</si>
  <si>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</si>
  <si>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</si>
  <si>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</si>
  <si>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</si>
  <si>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</si>
  <si>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</si>
  <si>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</si>
  <si>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</si>
  <si>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</si>
  <si>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</si>
  <si>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</si>
  <si>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</si>
  <si>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</si>
  <si>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</si>
  <si>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</si>
  <si>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</si>
  <si>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</si>
  <si>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</si>
  <si>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</si>
  <si>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</si>
  <si>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</si>
  <si>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</si>
  <si>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</si>
  <si>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</si>
  <si>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</si>
  <si>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</si>
  <si>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</si>
  <si>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</si>
  <si>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</si>
  <si>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</si>
  <si>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</si>
  <si>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</si>
  <si>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</si>
  <si>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</si>
  <si>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</si>
  <si>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</si>
  <si>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</si>
  <si>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</si>
  <si>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</si>
  <si>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</si>
  <si>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</si>
  <si>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</si>
  <si>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</si>
  <si>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</si>
  <si>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</si>
  <si>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</si>
  <si>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</si>
  <si>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</si>
  <si>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</si>
  <si>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</si>
  <si>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</si>
  <si>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</si>
  <si>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</si>
  <si>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</si>
  <si>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</si>
  <si>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</si>
  <si>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</si>
  <si>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</si>
  <si>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</si>
  <si>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</si>
  <si>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</si>
  <si>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</si>
  <si>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</si>
  <si>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</si>
  <si>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</si>
  <si>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</si>
  <si>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</si>
  <si>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</si>
  <si>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</si>
  <si>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</si>
  <si>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</si>
  <si>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</si>
  <si>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</si>
  <si>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</si>
  <si>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</si>
  <si>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</si>
  <si>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</si>
  <si>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</si>
  <si>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</si>
  <si>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</si>
  <si>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</si>
  <si>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</si>
  <si>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</si>
  <si>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</si>
  <si>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</si>
  <si>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</si>
  <si>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</si>
  <si>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</si>
  <si>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</si>
  <si>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</si>
  <si>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</si>
  <si>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</si>
  <si>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</si>
  <si>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</si>
  <si>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</si>
  <si>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</si>
  <si>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</si>
  <si>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</si>
  <si>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</si>
  <si>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</si>
  <si>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</si>
  <si>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</si>
  <si>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</si>
  <si>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</si>
  <si>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</si>
  <si>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</si>
  <si>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</si>
  <si>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</si>
  <si>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</si>
  <si>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</si>
  <si>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</si>
  <si>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</si>
  <si>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</si>
  <si>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</si>
  <si>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</si>
  <si>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</si>
  <si>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</si>
  <si>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</si>
  <si>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</si>
  <si>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</si>
  <si>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</si>
  <si>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</si>
  <si>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</si>
  <si>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</si>
  <si>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</si>
  <si>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</si>
  <si>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</si>
  <si>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</si>
  <si>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</si>
  <si>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</si>
  <si>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</si>
  <si>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</si>
  <si>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</si>
  <si>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</si>
  <si>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</si>
  <si>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</si>
  <si>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</si>
  <si>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</si>
  <si>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</si>
  <si>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</si>
  <si>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</si>
  <si>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</si>
  <si>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</si>
  <si>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</si>
  <si>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</si>
  <si>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</si>
  <si>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</si>
  <si>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</si>
  <si>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</si>
  <si>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</si>
  <si>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</si>
  <si>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</si>
  <si>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</si>
  <si>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</si>
  <si>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</si>
  <si>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</si>
  <si>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</si>
  <si>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</si>
  <si>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</si>
  <si>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</si>
  <si>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</si>
  <si>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</si>
  <si>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</si>
  <si>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</si>
  <si>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</si>
  <si>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</si>
  <si>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</si>
  <si>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</si>
  <si>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</si>
  <si>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</si>
  <si>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</si>
  <si>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</si>
  <si>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</si>
  <si>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</si>
  <si>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</si>
  <si>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</si>
  <si>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</si>
  <si>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</si>
  <si>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</si>
  <si>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</si>
  <si>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</si>
  <si>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</si>
  <si>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</si>
  <si>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</si>
  <si>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</si>
  <si>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</si>
  <si>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</si>
  <si>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</si>
  <si>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</si>
  <si>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</si>
  <si>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</si>
  <si>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</si>
  <si>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</si>
  <si>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</si>
  <si>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</si>
  <si>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</si>
  <si>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</si>
  <si>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</si>
  <si>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</si>
  <si>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</si>
  <si>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</si>
  <si>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</si>
  <si>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</si>
  <si>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</si>
  <si>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</si>
  <si>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</si>
  <si>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</si>
  <si>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</si>
  <si>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</si>
  <si>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</si>
  <si>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</si>
  <si>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</si>
  <si>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</si>
  <si>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</si>
  <si>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</si>
  <si>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</si>
  <si>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</si>
  <si>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</si>
  <si>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</si>
  <si>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</si>
  <si>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</si>
  <si>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</si>
  <si>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</si>
  <si>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</si>
  <si>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</si>
  <si>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</si>
  <si>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</si>
  <si>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</si>
  <si>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</si>
  <si>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</si>
  <si>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</si>
  <si>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</si>
  <si>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</si>
  <si>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</si>
  <si>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</si>
  <si>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</si>
  <si>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</si>
  <si>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</si>
  <si>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</si>
  <si>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</si>
  <si>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</si>
  <si>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</si>
  <si>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</si>
  <si>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</si>
  <si>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</si>
  <si>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</si>
  <si>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</si>
  <si>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</si>
  <si>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</si>
  <si>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</si>
  <si>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</si>
  <si>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</si>
  <si>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</si>
  <si>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</si>
  <si>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</si>
  <si>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</si>
  <si>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</si>
  <si>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</si>
  <si>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</si>
  <si>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</si>
  <si>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</si>
  <si>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</si>
  <si>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</si>
  <si>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</si>
  <si>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</si>
  <si>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</si>
  <si>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</si>
  <si>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</si>
  <si>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</si>
  <si>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</si>
  <si>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</si>
  <si>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</si>
  <si>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</si>
  <si>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</si>
  <si>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</si>
  <si>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</si>
  <si>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</si>
  <si>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</si>
  <si>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</si>
  <si>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</si>
  <si>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</si>
  <si>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</si>
  <si>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</si>
  <si>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</si>
  <si>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</si>
  <si>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</si>
  <si>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</si>
  <si>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</si>
  <si>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</si>
  <si>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</si>
  <si>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</si>
  <si>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</si>
  <si>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</si>
  <si>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</si>
  <si>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</si>
  <si>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</si>
  <si>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</si>
  <si>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</si>
  <si>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</si>
  <si>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</si>
  <si>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</si>
  <si>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</si>
  <si>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</si>
  <si>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</si>
  <si>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</si>
  <si>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</si>
  <si>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</si>
  <si>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</si>
  <si>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</si>
  <si>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</si>
  <si>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</si>
  <si>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</si>
  <si>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</si>
  <si>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</si>
  <si>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</si>
  <si>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</si>
  <si>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</si>
  <si>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</si>
  <si>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</si>
  <si>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</si>
  <si>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</si>
  <si>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</si>
  <si>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</si>
  <si>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</si>
  <si>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</si>
  <si>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</si>
  <si>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</si>
  <si>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</si>
  <si>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</si>
  <si>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</si>
  <si>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</si>
  <si>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</si>
  <si>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</si>
  <si>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</si>
  <si>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</si>
  <si>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</si>
  <si>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</si>
  <si>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</si>
  <si>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</si>
  <si>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</si>
  <si>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</si>
  <si>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</si>
  <si>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</si>
  <si>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</si>
  <si>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</si>
  <si>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</si>
  <si>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</si>
  <si>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</si>
  <si>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</si>
  <si>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</si>
  <si>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</si>
  <si>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</si>
  <si>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</si>
  <si>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</si>
  <si>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</si>
  <si>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</si>
  <si>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</si>
  <si>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</si>
  <si>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</si>
  <si>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</si>
  <si>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</si>
  <si>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</si>
  <si>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</si>
  <si>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</si>
  <si>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</si>
  <si>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</si>
  <si>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</si>
  <si>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</si>
  <si>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</si>
  <si>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</si>
  <si>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</si>
  <si>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</si>
  <si>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</si>
  <si>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</si>
  <si>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</si>
  <si>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</si>
  <si>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</si>
  <si>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</si>
  <si>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</si>
  <si>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</si>
  <si>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</si>
  <si>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</si>
  <si>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</si>
  <si>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</si>
  <si>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</si>
  <si>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</si>
  <si>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</si>
  <si>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</si>
  <si>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</si>
  <si>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</si>
  <si>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</si>
  <si>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</si>
  <si>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</si>
  <si>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</si>
  <si>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</si>
  <si>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</si>
  <si>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</si>
  <si>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</si>
  <si>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</si>
  <si>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</si>
  <si>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</si>
  <si>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</si>
  <si>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</si>
  <si>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</si>
  <si>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</si>
  <si>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</si>
  <si>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</si>
  <si>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</si>
  <si>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</si>
  <si>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</si>
  <si>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</si>
  <si>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</si>
  <si>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</si>
  <si>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</si>
  <si>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</si>
  <si>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</si>
  <si>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</si>
  <si>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</si>
  <si>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</si>
  <si>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</si>
  <si>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</si>
  <si>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</si>
  <si>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</si>
  <si>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</si>
  <si>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</si>
  <si>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</si>
  <si>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</si>
  <si>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</si>
  <si>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</si>
  <si>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</si>
  <si>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</si>
  <si>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</si>
  <si>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</si>
  <si>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</si>
  <si>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</si>
  <si>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</si>
  <si>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</si>
  <si>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</si>
  <si>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</si>
  <si>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</si>
  <si>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</si>
  <si>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</si>
  <si>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</si>
  <si>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</si>
  <si>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</si>
  <si>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</si>
  <si>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</si>
  <si>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</si>
  <si>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</si>
  <si>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</si>
  <si>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</si>
  <si>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</si>
  <si>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</si>
  <si>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</si>
  <si>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</si>
  <si>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</si>
  <si>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</si>
  <si>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</si>
  <si>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</si>
  <si>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</si>
  <si>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</si>
  <si>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</si>
  <si>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</si>
  <si>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</si>
  <si>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</si>
  <si>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</si>
  <si>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</si>
  <si>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</si>
  <si>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</si>
  <si>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</si>
  <si>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</si>
  <si>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</si>
  <si>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</si>
  <si>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</si>
  <si>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</si>
  <si>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</si>
  <si>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</si>
  <si>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</si>
  <si>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</si>
  <si>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</si>
  <si>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</si>
  <si>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</si>
  <si>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</si>
  <si>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</si>
  <si>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</si>
  <si>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</si>
  <si>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</si>
  <si>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</si>
  <si>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</si>
  <si>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</si>
  <si>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</si>
  <si>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</si>
  <si>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</si>
  <si>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</si>
  <si>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</si>
  <si>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</si>
  <si>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</si>
  <si>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</si>
  <si>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</si>
  <si>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</si>
  <si>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</si>
  <si>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</si>
  <si>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</si>
  <si>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</si>
  <si>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</si>
  <si>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</si>
  <si>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</si>
  <si>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</si>
  <si>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</si>
  <si>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</si>
  <si>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</si>
  <si>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</si>
  <si>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</si>
  <si>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</si>
  <si>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</si>
  <si>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</si>
  <si>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</si>
  <si>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</si>
  <si>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</si>
  <si>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</si>
  <si>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</si>
  <si>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</si>
  <si>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</si>
  <si>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</si>
  <si>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</si>
  <si>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</si>
  <si>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</si>
  <si>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</si>
  <si>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</si>
  <si>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</si>
  <si>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</si>
  <si>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</si>
  <si>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</si>
  <si>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</si>
  <si>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</si>
  <si>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</si>
  <si>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</si>
  <si>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</si>
  <si>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</si>
  <si>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</si>
  <si>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</si>
  <si>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</si>
  <si>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</si>
  <si>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</si>
  <si>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</si>
  <si>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</si>
  <si>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</si>
  <si>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</si>
  <si>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</si>
  <si>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</si>
  <si>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</si>
  <si>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</si>
  <si>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</si>
  <si>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</si>
  <si>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</si>
  <si>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</si>
  <si>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</si>
  <si>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</si>
  <si>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</si>
  <si>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</si>
  <si>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</si>
  <si>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</si>
  <si>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</si>
  <si>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</si>
  <si>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</si>
  <si>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</si>
  <si>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</si>
  <si>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</si>
  <si>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</si>
  <si>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</si>
  <si>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</si>
  <si>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</si>
  <si>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</si>
  <si>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</si>
  <si>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</si>
  <si>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</si>
  <si>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</si>
  <si>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</si>
  <si>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</si>
  <si>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</si>
  <si>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</si>
  <si>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</si>
  <si>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</si>
  <si>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</si>
  <si>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</si>
  <si>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</si>
  <si>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</si>
  <si>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</si>
  <si>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</si>
  <si>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</si>
  <si>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</si>
  <si>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</si>
  <si>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</si>
  <si>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</si>
  <si>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</si>
  <si>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</si>
  <si>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</si>
  <si>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</si>
  <si>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</si>
  <si>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</si>
  <si>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</si>
  <si>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</si>
  <si>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</si>
  <si>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</si>
  <si>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</si>
  <si>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</si>
  <si>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</si>
  <si>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</si>
  <si>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</si>
  <si>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</si>
  <si>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</si>
  <si>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</si>
  <si>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</si>
  <si>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</si>
  <si>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</si>
  <si>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</si>
  <si>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</si>
  <si>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</si>
  <si>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</si>
  <si>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</si>
  <si>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</si>
  <si>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</si>
  <si>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</si>
  <si>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</si>
  <si>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</si>
  <si>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</si>
  <si>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</si>
  <si>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</si>
  <si>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</si>
  <si>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</si>
  <si>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</si>
  <si>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</si>
  <si>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</si>
  <si>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</si>
  <si>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</si>
  <si>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</si>
  <si>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</si>
  <si>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</si>
  <si>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</si>
  <si>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</si>
  <si>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</si>
  <si>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</si>
  <si>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</si>
  <si>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</si>
  <si>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</si>
  <si>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</si>
  <si>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</si>
  <si>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</si>
  <si>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</si>
  <si>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</si>
  <si>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</si>
  <si>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</si>
  <si>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</si>
  <si>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</si>
  <si>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</si>
  <si>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</si>
  <si>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</si>
  <si>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</si>
  <si>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</si>
  <si>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</si>
  <si>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</si>
  <si>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</si>
  <si>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</si>
  <si>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</si>
  <si>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</si>
  <si>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</si>
  <si>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</si>
  <si>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</si>
  <si>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</si>
  <si>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</si>
  <si>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</si>
  <si>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</si>
  <si>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</si>
  <si>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</si>
  <si>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</si>
  <si>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</si>
  <si>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</si>
  <si>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</si>
  <si>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</si>
  <si>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</si>
  <si>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</si>
  <si>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</si>
  <si>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</si>
  <si>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</si>
  <si>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</si>
  <si>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</si>
  <si>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</si>
  <si>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</si>
  <si>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</si>
  <si>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</si>
  <si>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</si>
  <si>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</si>
  <si>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</si>
  <si>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</si>
  <si>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</si>
  <si>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</si>
  <si>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</si>
  <si>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</si>
  <si>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</si>
  <si>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</si>
  <si>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</si>
  <si>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</si>
  <si>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</si>
  <si>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</si>
  <si>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</si>
  <si>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</si>
  <si>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</si>
  <si>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</si>
  <si>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</si>
  <si>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</si>
  <si>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</si>
  <si>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</si>
  <si>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</si>
  <si>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</si>
  <si>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</si>
  <si>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</si>
  <si>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</si>
  <si>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</si>
  <si>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</si>
  <si>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</si>
  <si>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</si>
  <si>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</si>
  <si>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</si>
  <si>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</si>
  <si>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</si>
  <si>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</si>
  <si>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</si>
  <si>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</si>
  <si>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</si>
  <si>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</si>
  <si>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</si>
  <si>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</si>
  <si>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</si>
  <si>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</si>
  <si>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</si>
  <si>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</si>
  <si>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</si>
  <si>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</si>
  <si>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</si>
  <si>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</si>
  <si>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</si>
  <si>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</si>
  <si>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</si>
  <si>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</si>
  <si>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</si>
  <si>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</si>
  <si>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</si>
  <si>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</si>
  <si>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</si>
  <si>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</si>
  <si>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</si>
  <si>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</si>
  <si>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</si>
  <si>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</si>
  <si>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</si>
  <si>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</si>
  <si>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</si>
  <si>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</si>
  <si>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</si>
  <si>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</si>
  <si>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</si>
  <si>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</si>
  <si>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</si>
  <si>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</si>
  <si>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</si>
  <si>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</si>
  <si>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</si>
  <si>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</si>
  <si>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</si>
  <si>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</si>
  <si>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</si>
  <si>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</si>
  <si>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</si>
  <si>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</si>
  <si>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</si>
  <si>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</si>
  <si>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</si>
  <si>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</si>
  <si>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</si>
  <si>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</si>
  <si>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</si>
  <si>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</si>
  <si>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</si>
  <si>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</si>
  <si>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</si>
  <si>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</si>
  <si>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</si>
  <si>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</si>
  <si>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</si>
  <si>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</si>
  <si>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</si>
  <si>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</si>
  <si>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</si>
  <si>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</si>
  <si>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</si>
  <si>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</si>
  <si>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</si>
  <si>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</si>
  <si>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</si>
  <si>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</si>
  <si>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</si>
  <si>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</si>
  <si>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</si>
  <si>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</si>
  <si>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</si>
  <si>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</si>
  <si>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</si>
  <si>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</si>
  <si>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</si>
  <si>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</si>
  <si>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</si>
  <si>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</si>
  <si>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</si>
  <si>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</si>
  <si>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</si>
  <si>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</si>
  <si>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</si>
  <si>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</si>
  <si>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</si>
  <si>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</si>
  <si>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</si>
  <si>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</si>
  <si>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</si>
  <si>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</si>
  <si>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</si>
  <si>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</si>
  <si>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</si>
  <si>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</si>
  <si>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</si>
  <si>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</si>
  <si>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</si>
  <si>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</si>
  <si>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</si>
  <si>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</si>
  <si>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</si>
  <si>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</si>
  <si>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</si>
  <si>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</si>
  <si>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</si>
  <si>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</si>
  <si>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</si>
  <si>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</si>
  <si>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</si>
  <si>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</si>
  <si>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</si>
  <si>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</si>
  <si>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</si>
  <si>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</si>
  <si>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</si>
  <si>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</si>
  <si>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</si>
  <si>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</si>
  <si>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</si>
  <si>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</si>
  <si>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</si>
  <si>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</si>
  <si>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</si>
  <si>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</si>
  <si>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</si>
  <si>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</si>
  <si>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</si>
  <si>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</si>
  <si>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</si>
  <si>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</si>
  <si>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</si>
  <si>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</si>
  <si>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</si>
  <si>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</si>
  <si>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</si>
  <si>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</si>
  <si>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</si>
  <si>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</si>
  <si>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</si>
  <si>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</si>
  <si>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</si>
  <si>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</si>
  <si>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</si>
  <si>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</si>
  <si>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</si>
  <si>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</si>
  <si>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</si>
  <si>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</si>
  <si>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</si>
  <si>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</si>
  <si>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</si>
  <si>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</si>
  <si>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</si>
  <si>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</si>
  <si>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</si>
  <si>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</si>
  <si>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</si>
  <si>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</si>
  <si>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</si>
  <si>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</si>
  <si>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</si>
  <si>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</si>
  <si>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</si>
  <si>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</si>
  <si>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</si>
  <si>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</si>
  <si>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</si>
  <si>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</si>
  <si>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</si>
  <si>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</si>
  <si>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</si>
  <si>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</si>
  <si>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</si>
  <si>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</si>
  <si>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</si>
  <si>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</si>
  <si>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</si>
  <si>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</si>
  <si>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</si>
  <si>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</si>
  <si>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</si>
  <si>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</si>
  <si>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</si>
  <si>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</si>
  <si>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</si>
  <si>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</si>
  <si>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</si>
  <si>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</si>
  <si>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</si>
  <si>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</si>
  <si>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</si>
  <si>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</si>
  <si>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</si>
  <si>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</si>
  <si>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</si>
  <si>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</si>
  <si>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</si>
  <si>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</si>
  <si>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</si>
  <si>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</si>
  <si>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</si>
  <si>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</si>
  <si>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</si>
  <si>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</si>
  <si>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</si>
  <si>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</si>
  <si>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</si>
  <si>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</si>
  <si>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</si>
  <si>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</si>
  <si>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</si>
  <si>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</si>
  <si>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</si>
  <si>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</si>
  <si>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</si>
  <si>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</si>
  <si>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</si>
  <si>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</si>
  <si>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</si>
  <si>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</si>
  <si>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</si>
  <si>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</si>
  <si>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</si>
  <si>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</si>
  <si>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</si>
  <si>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</si>
  <si>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</si>
  <si>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</si>
  <si>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</si>
  <si>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</si>
  <si>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</si>
  <si>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</si>
  <si>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</si>
  <si>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</si>
  <si>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</si>
  <si>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</si>
  <si>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</si>
  <si>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</si>
  <si>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</si>
  <si>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</si>
  <si>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</si>
  <si>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</si>
  <si>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</si>
  <si>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</si>
  <si>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</si>
  <si>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</si>
  <si>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</si>
  <si>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</si>
  <si>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</si>
  <si>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</si>
  <si>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</si>
  <si>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</si>
  <si>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</si>
  <si>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</si>
  <si>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</si>
  <si>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</si>
  <si>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</si>
  <si>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</si>
  <si>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</si>
  <si>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</si>
  <si>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</si>
  <si>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</si>
  <si>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</si>
  <si>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</si>
  <si>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</si>
  <si>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</si>
  <si>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</si>
  <si>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</si>
  <si>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</si>
  <si>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</si>
  <si>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</si>
  <si>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</si>
  <si>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</si>
  <si>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</si>
  <si>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</si>
  <si>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</si>
  <si>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</si>
  <si>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</si>
  <si>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</si>
  <si>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</si>
  <si>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</si>
  <si>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</si>
  <si>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</si>
  <si>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</si>
  <si>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</si>
  <si>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</si>
  <si>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</si>
  <si>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</si>
  <si>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</si>
  <si>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</si>
  <si>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</si>
  <si>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</si>
  <si>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</si>
  <si>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</si>
  <si>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</si>
  <si>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</si>
  <si>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</si>
  <si>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</si>
  <si>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</si>
  <si>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</si>
  <si>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</si>
  <si>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</si>
  <si>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</si>
  <si>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</si>
  <si>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</si>
  <si>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</si>
  <si>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</si>
  <si>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</si>
  <si>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</si>
  <si>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</si>
  <si>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</si>
  <si>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</si>
  <si>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</si>
  <si>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</si>
  <si>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</si>
  <si>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</si>
  <si>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</si>
  <si>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</si>
  <si>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</si>
  <si>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</si>
  <si>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</si>
  <si>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</si>
  <si>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</si>
  <si>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</si>
  <si>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</si>
  <si>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</si>
  <si>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</si>
  <si>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</si>
  <si>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</si>
  <si>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</si>
  <si>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</si>
  <si>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</si>
  <si>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</si>
  <si>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</si>
  <si>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</si>
  <si>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</si>
  <si>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</si>
  <si>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</si>
  <si>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</si>
  <si>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</si>
  <si>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</si>
  <si>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</si>
  <si>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</si>
  <si>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</si>
  <si>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</si>
  <si>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</si>
  <si>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</si>
  <si>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</si>
  <si>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</si>
  <si>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</si>
  <si>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</si>
  <si>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</si>
  <si>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</si>
  <si>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</si>
  <si>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</si>
  <si>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</si>
  <si>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</si>
  <si>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</si>
  <si>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</si>
  <si>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</si>
  <si>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</si>
  <si>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</si>
  <si>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</si>
  <si>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</si>
  <si>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</si>
  <si>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</si>
  <si>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</si>
  <si>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</si>
  <si>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</si>
  <si>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</si>
  <si>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</si>
  <si>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</si>
  <si>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</si>
  <si>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</si>
  <si>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</si>
  <si>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</si>
  <si>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</si>
  <si>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</si>
  <si>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</si>
  <si>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</si>
  <si>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</si>
  <si>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</si>
  <si>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</si>
  <si>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</si>
  <si>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</si>
  <si>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</si>
  <si>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</si>
  <si>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</si>
  <si>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</si>
  <si>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</si>
  <si>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</si>
  <si>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</si>
  <si>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</si>
  <si>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</si>
  <si>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</si>
  <si>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</si>
  <si>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</si>
  <si>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</si>
  <si>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</si>
  <si>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</si>
  <si>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</si>
  <si>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</si>
  <si>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</si>
  <si>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</si>
  <si>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</si>
  <si>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</si>
  <si>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</si>
  <si>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</si>
  <si>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</si>
  <si>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</si>
  <si>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</si>
  <si>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</si>
  <si>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</si>
  <si>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</si>
  <si>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</si>
  <si>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</si>
  <si>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</si>
  <si>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</si>
  <si>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</si>
  <si>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</si>
  <si>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</si>
  <si>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</si>
  <si>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</si>
  <si>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</si>
  <si>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</si>
  <si>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</si>
  <si>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</si>
  <si>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</si>
  <si>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</si>
  <si>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</si>
  <si>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</si>
  <si>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</si>
  <si>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</si>
  <si>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</si>
  <si>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</si>
  <si>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</si>
  <si>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</si>
  <si>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</si>
  <si>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</si>
  <si>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</si>
  <si>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</si>
  <si>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</si>
  <si>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</si>
  <si>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</si>
  <si>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</si>
  <si>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</si>
  <si>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</si>
  <si>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</si>
  <si>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</si>
  <si>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</si>
  <si>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</si>
  <si>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</si>
  <si>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</si>
  <si>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</si>
  <si>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</si>
  <si>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</si>
  <si>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</si>
  <si>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</si>
  <si>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</si>
  <si>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</si>
  <si>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</si>
  <si>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</si>
  <si>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</si>
  <si>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</si>
  <si>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</si>
  <si>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</si>
  <si>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</si>
  <si>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</si>
  <si>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</si>
  <si>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</si>
  <si>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</si>
  <si>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</si>
  <si>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</si>
  <si>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</si>
  <si>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</si>
  <si>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</si>
  <si>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</si>
  <si>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</si>
  <si>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</si>
  <si>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</si>
  <si>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</si>
  <si>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</si>
  <si>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</si>
  <si>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</si>
  <si>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</si>
  <si>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</si>
  <si>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</si>
  <si>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</si>
  <si>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</si>
  <si>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</si>
  <si>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</si>
  <si>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</si>
  <si>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</si>
  <si>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</si>
  <si>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</si>
  <si>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</si>
  <si>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</si>
  <si>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</si>
  <si>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</si>
  <si>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</si>
  <si>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</si>
  <si>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</si>
  <si>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</si>
  <si>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</si>
  <si>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</si>
  <si>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</si>
  <si>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</si>
  <si>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</si>
  <si>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</si>
  <si>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</si>
  <si>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</si>
  <si>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</si>
  <si>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</si>
  <si>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</si>
  <si>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</si>
  <si>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</si>
  <si>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</si>
  <si>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</si>
  <si>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</si>
  <si>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</si>
  <si>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</si>
  <si>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</si>
  <si>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</si>
  <si>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</si>
  <si>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</si>
  <si>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</si>
  <si>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</si>
  <si>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</si>
  <si>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</si>
  <si>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</si>
  <si>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</si>
  <si>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</si>
  <si>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</si>
  <si>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</si>
  <si>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</si>
  <si>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</si>
  <si>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</si>
  <si>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</si>
  <si>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</si>
  <si>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</si>
  <si>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</si>
  <si>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</si>
  <si>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</si>
  <si>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</si>
  <si>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</si>
  <si>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</si>
  <si>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</si>
  <si>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</si>
  <si>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</si>
  <si>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</si>
  <si>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</si>
  <si>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</si>
  <si>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</si>
  <si>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</si>
  <si>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</si>
  <si>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</si>
  <si>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</si>
  <si>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</si>
  <si>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</si>
  <si>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</si>
  <si>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</si>
  <si>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</si>
  <si>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</si>
  <si>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</si>
  <si>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</si>
  <si>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</si>
  <si>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</si>
  <si>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</si>
  <si>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</si>
  <si>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</si>
  <si>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</si>
  <si>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</si>
  <si>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</si>
  <si>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</si>
  <si>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</si>
  <si>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</si>
  <si>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</si>
  <si>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</si>
  <si>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</si>
  <si>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</si>
  <si>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</si>
  <si>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</si>
  <si>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</si>
  <si>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</si>
  <si>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</si>
  <si>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</si>
  <si>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</si>
  <si>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</si>
  <si>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</si>
  <si>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</si>
  <si>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</si>
  <si>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</si>
  <si>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</si>
  <si>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</si>
  <si>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</si>
  <si>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</si>
  <si>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</si>
  <si>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</si>
  <si>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</si>
  <si>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</si>
  <si>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</si>
  <si>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</si>
  <si>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</si>
  <si>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</si>
  <si>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</si>
  <si>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</si>
  <si>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</si>
  <si>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</si>
  <si>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</si>
  <si>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</si>
  <si>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</si>
  <si>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</si>
  <si>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</si>
  <si>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</si>
  <si>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</si>
  <si>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</si>
  <si>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</si>
  <si>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</si>
  <si>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</si>
  <si>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</si>
  <si>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</si>
  <si>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</si>
  <si>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</si>
  <si>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</si>
  <si>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</si>
  <si>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</si>
  <si>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</si>
  <si>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</si>
  <si>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</si>
  <si>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</si>
  <si>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</si>
  <si>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</si>
  <si>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</si>
  <si>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</si>
  <si>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</si>
  <si>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</si>
  <si>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</si>
  <si>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</si>
  <si>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</si>
  <si>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</si>
  <si>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</si>
  <si>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</si>
  <si>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</si>
  <si>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</si>
  <si>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</si>
  <si>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</si>
  <si>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</si>
  <si>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</si>
  <si>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</si>
  <si>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</si>
  <si>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</si>
  <si>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</si>
  <si>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</si>
  <si>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</si>
  <si>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</si>
  <si>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</si>
  <si>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</si>
  <si>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</si>
  <si>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</si>
  <si>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</si>
  <si>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</si>
  <si>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</si>
  <si>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</si>
  <si>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</si>
  <si>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</si>
  <si>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</si>
  <si>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</si>
  <si>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</si>
  <si>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</si>
  <si>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</si>
  <si>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</si>
  <si>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</si>
  <si>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</si>
  <si>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</si>
  <si>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</si>
  <si>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</si>
  <si>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</si>
  <si>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</si>
  <si>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</si>
  <si>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</si>
  <si>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</si>
  <si>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</si>
  <si>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</si>
  <si>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</si>
  <si>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</si>
  <si>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</si>
  <si>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</si>
  <si>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</si>
  <si>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</si>
  <si>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</si>
  <si>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</si>
  <si>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</si>
  <si>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</si>
  <si>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</si>
  <si>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</si>
  <si>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</si>
  <si>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</si>
  <si>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</si>
  <si>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</si>
  <si>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</si>
  <si>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</si>
  <si>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</si>
  <si>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</si>
  <si>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</si>
  <si>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</si>
  <si>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</si>
  <si>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</si>
  <si>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</si>
  <si>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</si>
  <si>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</si>
  <si>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</si>
  <si>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</si>
  <si>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</si>
  <si>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</si>
  <si>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</si>
  <si>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</si>
  <si>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</si>
  <si>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</si>
  <si>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</si>
  <si>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</si>
  <si>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</si>
  <si>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</si>
  <si>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</si>
  <si>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</si>
  <si>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</si>
  <si>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</si>
  <si>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</si>
  <si>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</si>
  <si>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</si>
  <si>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</si>
  <si>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</si>
  <si>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</si>
  <si>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</si>
  <si>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</si>
  <si>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</si>
  <si>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</si>
  <si>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</si>
  <si>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</si>
  <si>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</si>
  <si>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</si>
  <si>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</si>
  <si>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</si>
  <si>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</si>
  <si>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</si>
  <si>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</si>
  <si>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</si>
  <si>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</si>
  <si>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</si>
  <si>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</si>
  <si>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</si>
  <si>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</si>
  <si>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</si>
  <si>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</si>
  <si>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</si>
  <si>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</si>
  <si>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</si>
  <si>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</si>
  <si>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</si>
  <si>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</si>
  <si>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</si>
  <si>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</si>
  <si>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</si>
  <si>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</si>
  <si>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</si>
  <si>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</si>
  <si>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</si>
  <si>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</si>
  <si>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</si>
  <si>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</si>
  <si>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</si>
  <si>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</si>
  <si>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</si>
  <si>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</si>
  <si>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</si>
  <si>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</si>
  <si>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</si>
  <si>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</si>
  <si>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</si>
  <si>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</si>
  <si>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</si>
  <si>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</si>
  <si>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</si>
  <si>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</si>
  <si>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</si>
  <si>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</si>
  <si>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</si>
  <si>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</si>
  <si>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</si>
  <si>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</si>
  <si>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</si>
  <si>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</si>
  <si>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</si>
  <si>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</si>
  <si>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</si>
  <si>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</si>
  <si>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</si>
  <si>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</si>
  <si>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</si>
  <si>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</si>
  <si>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</si>
  <si>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</si>
  <si>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</si>
  <si>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</si>
  <si>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</si>
  <si>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</si>
  <si>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</si>
  <si>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</si>
  <si>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</si>
  <si>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</si>
  <si>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</si>
  <si>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</si>
  <si>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</si>
  <si>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</si>
  <si>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</si>
  <si>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</si>
  <si>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</si>
  <si>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</si>
  <si>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</si>
  <si>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</si>
  <si>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</si>
  <si>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</si>
  <si>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</si>
  <si>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</si>
  <si>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</si>
  <si>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</si>
  <si>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</si>
  <si>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</si>
  <si>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</si>
  <si>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</si>
  <si>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</si>
  <si>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</si>
  <si>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</si>
  <si>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</si>
  <si>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</si>
  <si>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</si>
  <si>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</si>
  <si>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</si>
  <si>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</si>
  <si>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</si>
  <si>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</si>
  <si>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</si>
  <si>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</si>
  <si>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</si>
  <si>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</si>
  <si>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</si>
  <si>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</si>
  <si>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</si>
  <si>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</si>
  <si>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</si>
  <si>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</si>
  <si>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</si>
  <si>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</si>
  <si>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</si>
  <si>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</si>
  <si>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</si>
  <si>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</si>
  <si>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</si>
  <si>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</si>
  <si>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</si>
  <si>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</si>
  <si>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</si>
  <si>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</si>
  <si>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</si>
  <si>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</si>
  <si>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</si>
  <si>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</si>
  <si>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</si>
  <si>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</si>
  <si>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</si>
  <si>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</si>
  <si>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</si>
  <si>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</si>
  <si>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</si>
  <si>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</si>
  <si>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</si>
  <si>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</si>
  <si>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</si>
  <si>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</si>
  <si>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</si>
  <si>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</si>
  <si>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</si>
  <si>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</si>
  <si>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</si>
  <si>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</si>
  <si>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</si>
  <si>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</si>
  <si>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</si>
  <si>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</si>
  <si>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</si>
  <si>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</si>
  <si>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</si>
  <si>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</si>
  <si>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</si>
  <si>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</si>
  <si>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</si>
  <si>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</si>
  <si>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</si>
  <si>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</si>
  <si>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</si>
  <si>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</si>
  <si>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</si>
  <si>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</si>
  <si>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</si>
  <si>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</si>
  <si>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</si>
  <si>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</si>
  <si>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</si>
  <si>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</si>
  <si>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</si>
  <si>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</si>
  <si>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</si>
  <si>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</si>
  <si>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</si>
  <si>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</si>
  <si>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</si>
  <si>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</si>
  <si>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</si>
  <si>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</si>
  <si>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</si>
  <si>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</si>
  <si>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</si>
  <si>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</si>
  <si>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</si>
  <si>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</si>
  <si>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</si>
  <si>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</si>
  <si>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</si>
  <si>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</si>
  <si>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</si>
  <si>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</si>
  <si>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</si>
  <si>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</si>
  <si>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</si>
  <si>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</si>
  <si>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</si>
  <si>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</si>
  <si>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</si>
  <si>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</si>
  <si>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</si>
  <si>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</si>
  <si>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</si>
  <si>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</si>
  <si>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</si>
  <si>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</si>
  <si>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</si>
  <si>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</si>
  <si>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</si>
  <si>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</si>
  <si>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</si>
  <si>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</si>
  <si>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</si>
  <si>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</si>
  <si>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</si>
  <si>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</si>
  <si>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</si>
  <si>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</si>
  <si>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</si>
  <si>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</si>
  <si>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</si>
  <si>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</si>
  <si>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</si>
  <si>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</si>
  <si>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</si>
  <si>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</si>
  <si>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</si>
  <si>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</si>
  <si>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</si>
  <si>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</si>
  <si>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</si>
  <si>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</si>
  <si>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</si>
  <si>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</si>
  <si>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</si>
  <si>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</si>
  <si>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</si>
  <si>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</si>
  <si>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</si>
  <si>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</si>
  <si>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</si>
  <si>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</si>
  <si>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</si>
  <si>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</si>
  <si>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</si>
  <si>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</si>
  <si>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</si>
  <si>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</si>
  <si>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</si>
  <si>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</si>
  <si>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</si>
  <si>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</si>
  <si>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</si>
  <si>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</si>
  <si>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</si>
  <si>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</si>
  <si>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</si>
  <si>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</si>
  <si>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</si>
  <si>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</si>
  <si>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</si>
  <si>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</si>
  <si>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</si>
  <si>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</si>
  <si>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</si>
  <si>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</si>
  <si>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</si>
  <si>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</si>
  <si>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</si>
  <si>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</si>
  <si>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</si>
  <si>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</si>
  <si>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</si>
  <si>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</si>
  <si>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</si>
  <si>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</si>
  <si>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</si>
  <si>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</si>
  <si>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</si>
  <si>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</si>
  <si>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</si>
  <si>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</si>
  <si>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</si>
  <si>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</si>
  <si>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</si>
  <si>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</si>
  <si>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</si>
  <si>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</si>
  <si>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</si>
  <si>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</si>
  <si>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</si>
  <si>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</si>
  <si>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</si>
  <si>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</si>
  <si>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</si>
  <si>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</si>
  <si>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</si>
  <si>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</si>
  <si>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</si>
  <si>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</si>
  <si>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</si>
  <si>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</si>
  <si>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</si>
  <si>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</si>
  <si>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</si>
  <si>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</si>
  <si>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</si>
  <si>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</si>
  <si>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</si>
  <si>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</si>
  <si>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</si>
  <si>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</si>
  <si>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</si>
  <si>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</si>
  <si>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</si>
  <si>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</si>
  <si>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</si>
  <si>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</si>
  <si>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</si>
  <si>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</si>
  <si>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</si>
  <si>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</si>
  <si>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</si>
  <si>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</si>
  <si>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</si>
  <si>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</si>
  <si>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</si>
  <si>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</si>
  <si>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</si>
  <si>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</si>
  <si>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</si>
  <si>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</si>
  <si>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</si>
  <si>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</si>
  <si>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</si>
  <si>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</si>
  <si>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</si>
  <si>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</si>
  <si>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</si>
  <si>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</si>
  <si>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</si>
  <si>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</si>
  <si>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</si>
  <si>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</si>
  <si>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</si>
  <si>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</si>
  <si>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</si>
  <si>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</si>
  <si>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</si>
  <si>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</si>
  <si>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</si>
  <si>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</si>
  <si>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</si>
  <si>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</si>
  <si>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</si>
  <si>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</si>
  <si>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</si>
  <si>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</si>
  <si>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</si>
  <si>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</si>
  <si>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</si>
  <si>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</si>
  <si>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</si>
  <si>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</si>
  <si>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</si>
  <si>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</si>
  <si>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</si>
  <si>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</si>
  <si>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</si>
  <si>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</si>
  <si>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</si>
  <si>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</si>
  <si>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</si>
  <si>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</si>
  <si>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</si>
  <si>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</si>
  <si>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</si>
  <si>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</si>
  <si>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</si>
  <si>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</si>
  <si>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</si>
  <si>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</si>
  <si>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</si>
  <si>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</si>
  <si>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</si>
  <si>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</si>
  <si>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</si>
  <si>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</si>
  <si>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</si>
  <si>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</si>
  <si>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</si>
  <si>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</si>
  <si>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</si>
  <si>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</si>
  <si>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</si>
  <si>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</si>
  <si>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</si>
  <si>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</si>
  <si>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</si>
  <si>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</si>
  <si>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</si>
  <si>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</si>
  <si>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</si>
  <si>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</si>
  <si>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</si>
  <si>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</si>
  <si>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</si>
  <si>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</si>
  <si>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</si>
  <si>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</si>
  <si>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</si>
  <si>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</si>
  <si>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</si>
  <si>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</si>
  <si>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</si>
  <si>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</si>
  <si>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</si>
  <si>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</si>
  <si>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</si>
  <si>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</si>
  <si>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</si>
  <si>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</si>
  <si>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</si>
  <si>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</si>
  <si>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</si>
  <si>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</si>
  <si>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</si>
  <si>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</si>
  <si>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</si>
  <si>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</si>
  <si>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</si>
  <si>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</si>
  <si>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</si>
  <si>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</si>
  <si>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</si>
  <si>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</si>
  <si>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</si>
  <si>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</si>
  <si>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</si>
  <si>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</si>
  <si>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</si>
  <si>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</si>
  <si>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</si>
  <si>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</si>
  <si>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</si>
  <si>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</si>
  <si>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</si>
  <si>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</si>
  <si>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</si>
  <si>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</si>
  <si>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</si>
  <si>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</si>
  <si>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</si>
  <si>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</si>
  <si>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</si>
  <si>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</si>
  <si>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</si>
  <si>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</si>
  <si>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</si>
  <si>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</si>
  <si>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</si>
  <si>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</si>
  <si>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</si>
  <si>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</si>
  <si>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</si>
  <si>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</si>
  <si>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</si>
  <si>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</si>
  <si>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</si>
  <si>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</si>
  <si>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</si>
  <si>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</si>
  <si>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</si>
  <si>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</si>
  <si>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</si>
  <si>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</si>
  <si>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</si>
  <si>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</si>
  <si>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</si>
  <si>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</si>
  <si>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</si>
  <si>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</si>
  <si>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</si>
  <si>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</si>
  <si>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</si>
  <si>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</si>
  <si>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</si>
  <si>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</si>
  <si>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</si>
  <si>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</si>
  <si>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</si>
  <si>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</si>
  <si>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</si>
  <si>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</si>
  <si>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</si>
  <si>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</si>
  <si>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</si>
  <si>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</si>
  <si>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</si>
  <si>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</si>
  <si>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</si>
  <si>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</si>
  <si>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</si>
  <si>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</si>
  <si>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</si>
  <si>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</si>
  <si>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</si>
  <si>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</si>
  <si>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</si>
  <si>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</si>
  <si>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</si>
  <si>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</si>
  <si>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</si>
  <si>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</si>
  <si>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</si>
  <si>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</si>
  <si>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</si>
  <si>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</si>
  <si>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</si>
  <si>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</si>
  <si>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</si>
  <si>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</si>
  <si>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</si>
  <si>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</si>
  <si>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</si>
  <si>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</si>
  <si>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</si>
  <si>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</si>
  <si>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</si>
  <si>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</si>
  <si>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</si>
  <si>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</si>
  <si>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</si>
  <si>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</si>
  <si>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</si>
  <si>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</si>
  <si>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</si>
  <si>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</si>
  <si>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</si>
  <si>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</si>
  <si>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</si>
  <si>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</si>
  <si>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</si>
  <si>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</si>
  <si>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</si>
  <si>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</si>
  <si>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</si>
  <si>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</si>
  <si>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</si>
  <si>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</si>
  <si>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</si>
  <si>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</si>
  <si>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</si>
  <si>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</si>
  <si>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</si>
  <si>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</si>
  <si>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</si>
  <si>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</si>
  <si>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</si>
  <si>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</si>
  <si>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</si>
  <si>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</si>
  <si>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</si>
  <si>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</si>
  <si>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</si>
  <si>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</si>
  <si>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</si>
  <si>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</si>
  <si>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</si>
  <si>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</si>
  <si>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</si>
  <si>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</si>
  <si>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</si>
  <si>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</si>
  <si>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</si>
  <si>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</si>
  <si>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</si>
  <si>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</si>
  <si>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</si>
  <si>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</si>
  <si>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</si>
  <si>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</si>
  <si>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</si>
  <si>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</si>
  <si>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</si>
  <si>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</si>
  <si>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</si>
  <si>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</si>
  <si>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</si>
  <si>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</si>
  <si>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</si>
  <si>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</si>
  <si>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</si>
  <si>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</si>
  <si>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</si>
  <si>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</si>
  <si>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</si>
  <si>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</si>
  <si>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</si>
  <si>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</si>
  <si>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</si>
  <si>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</si>
  <si>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</si>
  <si>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</si>
  <si>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</si>
  <si>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</si>
  <si>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</si>
  <si>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</si>
  <si>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</si>
  <si>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</si>
  <si>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</si>
  <si>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</si>
  <si>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</si>
  <si>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</si>
  <si>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</si>
  <si>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</si>
  <si>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</si>
  <si>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</si>
  <si>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</si>
  <si>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</si>
  <si>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</si>
  <si>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</si>
  <si>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</si>
  <si>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</si>
  <si>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</si>
  <si>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</si>
  <si>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</si>
  <si>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</si>
  <si>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</si>
  <si>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</si>
  <si>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</si>
  <si>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</si>
  <si>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</si>
  <si>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</si>
  <si>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</si>
  <si>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</si>
  <si>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</si>
  <si>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</si>
  <si>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</si>
  <si>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</si>
  <si>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</si>
  <si>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</si>
  <si>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</si>
  <si>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</si>
  <si>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</si>
  <si>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</si>
  <si>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</si>
  <si>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</si>
  <si>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</si>
  <si>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</si>
  <si>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</si>
  <si>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</si>
  <si>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</si>
  <si>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</si>
  <si>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</si>
  <si>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</si>
  <si>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</si>
  <si>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</si>
  <si>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</si>
  <si>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</si>
  <si>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</si>
  <si>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</si>
  <si>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</si>
  <si>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</si>
  <si>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</si>
  <si>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</si>
  <si>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</si>
  <si>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</si>
  <si>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</si>
  <si>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</si>
  <si>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</si>
  <si>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</si>
  <si>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</si>
  <si>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</si>
  <si>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</si>
  <si>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</si>
  <si>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</si>
  <si>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</si>
  <si>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</si>
  <si>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</si>
  <si>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</si>
  <si>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</si>
  <si>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</si>
  <si>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</si>
  <si>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</si>
  <si>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</si>
  <si>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</si>
  <si>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</si>
  <si>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</si>
  <si>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</si>
  <si>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</si>
  <si>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</si>
  <si>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</si>
  <si>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</si>
  <si>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</si>
  <si>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</si>
  <si>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</si>
  <si>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</si>
  <si>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</si>
  <si>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</si>
  <si>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</si>
  <si>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</si>
  <si>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</si>
  <si>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</si>
  <si>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</si>
  <si>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</si>
  <si>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</si>
  <si>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</si>
  <si>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</si>
  <si>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</si>
  <si>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</si>
  <si>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</si>
  <si>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</si>
  <si>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</si>
  <si>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</si>
  <si>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</si>
  <si>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</si>
  <si>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</si>
  <si>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</si>
  <si>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</si>
  <si>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</si>
  <si>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</si>
  <si>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</si>
  <si>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</si>
  <si>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</si>
  <si>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</si>
  <si>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</si>
  <si>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</si>
  <si>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</si>
  <si>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</si>
  <si>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</si>
  <si>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</si>
  <si>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</si>
  <si>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</si>
  <si>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</si>
  <si>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</si>
  <si>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</si>
  <si>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</si>
  <si>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</si>
  <si>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</si>
  <si>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</si>
  <si>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</si>
  <si>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</si>
  <si>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</si>
  <si>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</si>
  <si>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</si>
  <si>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</si>
  <si>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</si>
  <si>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</si>
  <si>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</si>
  <si>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</si>
  <si>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</si>
  <si>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</si>
  <si>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</si>
  <si>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</si>
  <si>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</si>
  <si>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</si>
  <si>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</si>
  <si>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</si>
  <si>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</si>
  <si>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</si>
  <si>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</si>
  <si>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</si>
  <si>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</si>
  <si>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</si>
  <si>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</si>
  <si>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</si>
  <si>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</si>
  <si>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</si>
  <si>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</si>
  <si>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</si>
  <si>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</si>
  <si>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</si>
  <si>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</si>
  <si>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</si>
  <si>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</si>
  <si>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</si>
  <si>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</si>
  <si>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</si>
  <si>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</si>
  <si>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</si>
  <si>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</si>
  <si>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</si>
  <si>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</si>
  <si>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</si>
  <si>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</si>
  <si>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</si>
  <si>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</si>
  <si>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</si>
  <si>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</si>
  <si>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</si>
  <si>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</si>
  <si>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</si>
  <si>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</si>
  <si>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</si>
  <si>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</si>
  <si>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</si>
  <si>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</si>
  <si>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</si>
  <si>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</si>
  <si>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</si>
  <si>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</si>
  <si>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</si>
  <si>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</si>
  <si>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</si>
  <si>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</si>
  <si>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</si>
  <si>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</si>
  <si>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</si>
  <si>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</si>
  <si>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</si>
  <si>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</si>
  <si>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</si>
  <si>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</si>
  <si>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</si>
  <si>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</si>
  <si>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</si>
  <si>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</si>
  <si>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</si>
  <si>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</si>
  <si>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</si>
  <si>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</si>
  <si>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</si>
  <si>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</si>
  <si>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</si>
  <si>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</si>
  <si>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</si>
  <si>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</si>
  <si>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</si>
  <si>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</si>
  <si>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</si>
  <si>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</si>
  <si>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</si>
  <si>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</si>
  <si>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</si>
  <si>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</si>
  <si>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</si>
  <si>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</si>
  <si>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</si>
  <si>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</si>
  <si>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</si>
  <si>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</si>
  <si>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</si>
  <si>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</si>
  <si>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</si>
  <si>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</si>
  <si>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</si>
  <si>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</si>
  <si>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</si>
  <si>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</si>
  <si>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</si>
  <si>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</si>
  <si>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</si>
  <si>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</si>
  <si>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</si>
  <si>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</si>
  <si>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</si>
  <si>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</si>
  <si>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</si>
  <si>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</si>
  <si>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</si>
  <si>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</si>
  <si>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</si>
  <si>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</si>
  <si>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</si>
  <si>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</si>
  <si>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</si>
  <si>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</si>
  <si>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</si>
  <si>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</si>
  <si>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</si>
  <si>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</si>
  <si>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</si>
  <si>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</si>
  <si>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</si>
  <si>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</si>
  <si>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</si>
  <si>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</si>
  <si>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</si>
  <si>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</si>
  <si>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</si>
  <si>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</si>
  <si>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</si>
  <si>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</si>
  <si>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</si>
  <si>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</si>
  <si>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</si>
  <si>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</si>
  <si>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</si>
  <si>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</si>
  <si>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</si>
  <si>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</si>
  <si>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</si>
  <si>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</si>
  <si>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</si>
  <si>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</si>
  <si>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</si>
  <si>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</si>
  <si>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</si>
  <si>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</si>
  <si>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</si>
  <si>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</si>
  <si>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</si>
  <si>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</si>
  <si>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</si>
  <si>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</si>
  <si>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</si>
  <si>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</si>
  <si>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</si>
  <si>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</si>
  <si>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</si>
  <si>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</si>
  <si>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</si>
  <si>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</si>
  <si>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</si>
  <si>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</si>
  <si>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</si>
  <si>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</si>
  <si>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</si>
  <si>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</si>
  <si>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</si>
  <si>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</si>
  <si>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</si>
  <si>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</si>
  <si>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</si>
  <si>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</si>
  <si>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</si>
  <si>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</si>
  <si>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</si>
  <si>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</si>
  <si>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</si>
  <si>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</si>
  <si>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</si>
  <si>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</si>
  <si>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</si>
  <si>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</si>
  <si>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</si>
  <si>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</si>
  <si>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</si>
  <si>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</si>
  <si>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</si>
  <si>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</si>
  <si>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</si>
  <si>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</si>
  <si>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</si>
  <si>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</si>
  <si>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</si>
  <si>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</si>
  <si>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</si>
  <si>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</si>
  <si>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</si>
  <si>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</si>
  <si>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</si>
  <si>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</si>
  <si>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</si>
  <si>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</si>
  <si>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</si>
  <si>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</si>
  <si>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</si>
  <si>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</si>
  <si>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</si>
  <si>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</si>
  <si>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</si>
  <si>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</si>
  <si>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</si>
  <si>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</si>
  <si>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</si>
  <si>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</si>
  <si>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</si>
  <si>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</si>
  <si>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</si>
  <si>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</si>
  <si>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</si>
  <si>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</si>
  <si>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</si>
  <si>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</si>
  <si>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</si>
  <si>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</si>
  <si>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</si>
  <si>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</si>
  <si>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</si>
  <si>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</si>
  <si>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</si>
  <si>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</si>
  <si>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</si>
  <si>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</si>
  <si>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</si>
  <si>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</si>
  <si>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</si>
  <si>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</si>
  <si>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</si>
  <si>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</si>
  <si>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</si>
  <si>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</si>
  <si>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</si>
  <si>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</si>
  <si>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</si>
  <si>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</si>
  <si>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</si>
  <si>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</si>
  <si>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</si>
  <si>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</si>
  <si>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</si>
  <si>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</si>
  <si>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</si>
  <si>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</si>
  <si>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</si>
  <si>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</si>
  <si>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</si>
  <si>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</si>
  <si>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</si>
  <si>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</si>
  <si>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</si>
  <si>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</si>
  <si>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</si>
  <si>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</si>
  <si>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</si>
  <si>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</si>
  <si>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</si>
  <si>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</si>
  <si>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</si>
  <si>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</si>
  <si>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</si>
  <si>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</si>
  <si>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</si>
  <si>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</si>
  <si>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</si>
  <si>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</si>
  <si>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</si>
  <si>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</si>
  <si>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</si>
  <si>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</si>
  <si>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</si>
  <si>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</si>
  <si>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</si>
  <si>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</si>
  <si>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</si>
  <si>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</si>
  <si>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</si>
  <si>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</si>
  <si>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</si>
  <si>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</si>
  <si>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</si>
  <si>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</si>
  <si>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</si>
  <si>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</si>
  <si>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</si>
  <si>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</si>
  <si>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</si>
  <si>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</si>
  <si>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</si>
  <si>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</si>
  <si>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</si>
  <si>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</si>
  <si>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</si>
  <si>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</si>
  <si>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</si>
  <si>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</si>
  <si>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</si>
  <si>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</si>
  <si>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</si>
  <si>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</si>
  <si>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</si>
  <si>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</si>
  <si>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</si>
  <si>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</si>
  <si>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</si>
  <si>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</si>
  <si>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</si>
  <si>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</si>
  <si>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</si>
  <si>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</si>
  <si>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</si>
  <si>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</si>
  <si>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</si>
  <si>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</si>
  <si>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</si>
  <si>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</si>
  <si>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</si>
  <si>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</si>
  <si>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</si>
  <si>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</si>
  <si>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</si>
  <si>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</si>
  <si>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</si>
  <si>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</si>
  <si>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</si>
  <si>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</si>
  <si>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</si>
  <si>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</si>
  <si>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</si>
  <si>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</si>
  <si>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</si>
  <si>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</si>
  <si>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</si>
  <si>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</si>
  <si>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</si>
  <si>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</si>
  <si>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</si>
  <si>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</si>
  <si>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</si>
  <si>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</si>
  <si>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</si>
  <si>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</si>
  <si>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</si>
  <si>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</si>
  <si>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</si>
  <si>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</si>
  <si>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</si>
  <si>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</si>
  <si>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</si>
  <si>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</si>
  <si>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</si>
  <si>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</si>
  <si>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</si>
  <si>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</si>
  <si>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</si>
  <si>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</si>
  <si>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</si>
  <si>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</si>
  <si>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</si>
  <si>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</si>
  <si>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</si>
  <si>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</si>
  <si>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</si>
  <si>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</si>
  <si>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</si>
  <si>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</si>
  <si>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</si>
  <si>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</si>
  <si>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</si>
  <si>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</si>
  <si>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</si>
  <si>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</si>
  <si>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</si>
  <si>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</si>
  <si>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</si>
  <si>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</si>
  <si>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</si>
  <si>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</si>
  <si>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</si>
  <si>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</si>
  <si>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</si>
  <si>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</si>
  <si>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</si>
  <si>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</si>
  <si>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</si>
  <si>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</si>
  <si>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</si>
  <si>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</si>
  <si>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</si>
  <si>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</si>
  <si>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</si>
  <si>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</si>
  <si>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</si>
  <si>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</si>
  <si>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</si>
  <si>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</si>
  <si>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</si>
  <si>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</si>
  <si>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</si>
  <si>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</si>
  <si>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</si>
  <si>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</si>
  <si>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</si>
  <si>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</si>
  <si>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</si>
  <si>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</si>
  <si>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</si>
  <si>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</si>
  <si>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</si>
  <si>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</si>
  <si>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</si>
  <si>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</si>
  <si>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</si>
  <si>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</si>
  <si>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</si>
  <si>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</si>
  <si>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</si>
  <si>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</si>
  <si>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</si>
  <si>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</si>
  <si>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</si>
  <si>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</si>
  <si>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</si>
  <si>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</si>
  <si>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</si>
  <si>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</si>
  <si>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</si>
  <si>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</si>
  <si>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</si>
  <si>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</si>
  <si>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</si>
  <si>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</si>
  <si>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</si>
  <si>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</si>
  <si>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</si>
  <si>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</si>
  <si>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</si>
  <si>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</si>
  <si>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</si>
  <si>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</si>
  <si>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</si>
  <si>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</si>
  <si>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</si>
  <si>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</si>
  <si>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</si>
  <si>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</si>
  <si>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</si>
  <si>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</si>
  <si>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</si>
  <si>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</si>
  <si>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</si>
  <si>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</si>
  <si>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</si>
  <si>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</si>
  <si>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</si>
  <si>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</si>
  <si>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</si>
  <si>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</si>
  <si>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</si>
  <si>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</si>
  <si>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</si>
  <si>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</si>
  <si>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</si>
  <si>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</si>
  <si>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</si>
  <si>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</si>
  <si>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</si>
  <si>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</si>
  <si>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</si>
  <si>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</si>
  <si>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</si>
  <si>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</si>
  <si>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</si>
  <si>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</si>
  <si>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</si>
  <si>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</si>
  <si>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</si>
  <si>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</si>
  <si>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</si>
  <si>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</si>
  <si>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</si>
  <si>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</si>
  <si>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</si>
  <si>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</si>
  <si>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</si>
  <si>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</si>
  <si>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</si>
  <si>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</si>
  <si>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</si>
  <si>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</si>
  <si>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</si>
  <si>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</si>
  <si>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</si>
  <si>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</si>
  <si>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</si>
  <si>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</si>
  <si>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</si>
  <si>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</si>
  <si>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</si>
  <si>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</si>
  <si>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</si>
  <si>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</si>
  <si>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</si>
  <si>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</si>
  <si>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</si>
  <si>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</si>
  <si>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</si>
  <si>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</si>
  <si>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</si>
  <si>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</si>
  <si>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</si>
  <si>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</si>
  <si>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</si>
  <si>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</si>
  <si>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</si>
  <si>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</si>
  <si>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</si>
  <si>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</si>
  <si>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</si>
  <si>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</si>
  <si>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</si>
  <si>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</si>
  <si>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</si>
  <si>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</si>
  <si>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</si>
  <si>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</si>
  <si>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</si>
  <si>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</si>
  <si>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</si>
  <si>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</si>
  <si>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</si>
  <si>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</si>
  <si>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</si>
  <si>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</si>
  <si>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</si>
  <si>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</si>
  <si>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</si>
  <si>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</si>
  <si>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</si>
  <si>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</si>
  <si>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</si>
  <si>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</si>
  <si>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</si>
  <si>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</si>
  <si>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</si>
  <si>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</si>
  <si>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</si>
  <si>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</si>
  <si>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</si>
  <si>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</si>
  <si>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</si>
  <si>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</si>
  <si>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</si>
  <si>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</si>
  <si>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</si>
  <si>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</si>
  <si>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</si>
  <si>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</si>
  <si>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</si>
  <si>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</si>
  <si>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</si>
  <si>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</si>
  <si>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</si>
  <si>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</si>
  <si>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</si>
  <si>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</si>
  <si>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</si>
  <si>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</si>
  <si>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</si>
  <si>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</si>
  <si>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</si>
  <si>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</si>
  <si>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</si>
  <si>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</si>
  <si>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</si>
  <si>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</si>
  <si>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</si>
  <si>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</si>
  <si>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</si>
  <si>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</si>
  <si>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</si>
  <si>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</si>
  <si>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</si>
  <si>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</si>
  <si>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</si>
  <si>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</si>
  <si>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</si>
  <si>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</si>
  <si>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</si>
  <si>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</si>
  <si>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</si>
  <si>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</si>
  <si>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</si>
  <si>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</si>
  <si>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</si>
  <si>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</si>
  <si>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</si>
  <si>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</si>
  <si>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</si>
  <si>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</si>
  <si>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</si>
  <si>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</si>
  <si>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</si>
  <si>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</si>
  <si>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</si>
  <si>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</si>
  <si>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</si>
  <si>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</si>
  <si>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</si>
  <si>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</si>
  <si>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</si>
  <si>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</si>
  <si>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</si>
  <si>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</si>
  <si>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</si>
  <si>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</si>
  <si>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</si>
  <si>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</si>
  <si>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</si>
  <si>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</si>
  <si>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</si>
  <si>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</si>
  <si>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</si>
  <si>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</si>
  <si>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</si>
  <si>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</si>
  <si>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</si>
  <si>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</si>
  <si>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</si>
  <si>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</si>
  <si>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</si>
  <si>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</si>
  <si>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</si>
  <si>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</si>
  <si>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</si>
  <si>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</si>
  <si>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</si>
  <si>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</si>
  <si>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</si>
  <si>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</si>
  <si>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</si>
  <si>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</si>
  <si>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</si>
  <si>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</si>
  <si>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</si>
  <si>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</si>
  <si>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</si>
  <si>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</si>
  <si>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</si>
  <si>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</si>
  <si>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</si>
  <si>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</si>
  <si>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</si>
  <si>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</si>
  <si>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</si>
  <si>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</si>
  <si>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</si>
  <si>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</si>
  <si>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</si>
  <si>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</si>
  <si>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</si>
  <si>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</si>
  <si>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</si>
  <si>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</si>
  <si>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</si>
  <si>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</si>
  <si>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</si>
  <si>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</si>
  <si>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</si>
  <si>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</si>
  <si>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</si>
  <si>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</si>
  <si>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</si>
  <si>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</si>
  <si>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</si>
  <si>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</si>
  <si>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</si>
  <si>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</si>
  <si>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</si>
  <si>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</si>
  <si>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</si>
  <si>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</si>
  <si>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</si>
  <si>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</si>
  <si>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</si>
  <si>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</si>
  <si>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</si>
  <si>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</si>
  <si>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</si>
  <si>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</si>
  <si>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</si>
  <si>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</si>
  <si>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</si>
  <si>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</si>
  <si>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</si>
  <si>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</si>
  <si>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</si>
  <si>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</si>
  <si>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</si>
  <si>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</si>
  <si>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</si>
  <si>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</si>
  <si>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</si>
  <si>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</si>
  <si>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</si>
  <si>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</si>
  <si>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</si>
  <si>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</si>
  <si>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</si>
  <si>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</si>
  <si>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</si>
  <si>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</si>
  <si>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</si>
  <si>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</si>
  <si>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</si>
  <si>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</si>
  <si>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</si>
  <si>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</si>
  <si>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</si>
  <si>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</si>
  <si>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</si>
  <si>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</si>
  <si>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</si>
  <si>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</si>
  <si>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</si>
  <si>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</si>
  <si>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</si>
  <si>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</si>
  <si>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</si>
  <si>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</si>
  <si>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</si>
  <si>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</si>
  <si>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</si>
  <si>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</si>
  <si>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</si>
  <si>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</si>
  <si>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</si>
  <si>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</si>
  <si>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</si>
  <si>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</si>
  <si>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</si>
  <si>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</si>
  <si>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</si>
  <si>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</si>
  <si>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</si>
  <si>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</si>
  <si>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</si>
  <si>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</si>
  <si>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</si>
  <si>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</si>
  <si>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</si>
  <si>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</si>
  <si>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</si>
  <si>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</si>
  <si>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</si>
  <si>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</si>
  <si>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</si>
  <si>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</si>
  <si>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</si>
  <si>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</si>
  <si>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</si>
  <si>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</si>
  <si>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</si>
  <si>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</si>
  <si>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</si>
  <si>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</si>
  <si>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</si>
  <si>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</si>
  <si>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</si>
  <si>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</si>
  <si>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</si>
  <si>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</si>
  <si>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</si>
  <si>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</si>
  <si>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</si>
  <si>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</si>
  <si>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</si>
  <si>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</si>
  <si>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</si>
  <si>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</si>
  <si>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</si>
  <si>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</si>
  <si>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</si>
  <si>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</si>
  <si>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</si>
  <si>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</si>
  <si>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</si>
  <si>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</si>
  <si>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</si>
  <si>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</si>
  <si>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</si>
  <si>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</si>
  <si>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</si>
  <si>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</si>
  <si>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</si>
  <si>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</si>
  <si>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</si>
  <si>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</si>
  <si>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</si>
  <si>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</si>
  <si>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</si>
  <si>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</si>
  <si>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</si>
  <si>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</si>
  <si>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</si>
  <si>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</si>
  <si>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</si>
  <si>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</si>
  <si>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</si>
  <si>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</si>
  <si>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</si>
  <si>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</si>
  <si>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</si>
  <si>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</si>
  <si>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</si>
  <si>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</si>
  <si>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</si>
  <si>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</si>
  <si>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</si>
  <si>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</si>
  <si>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</si>
  <si>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</si>
  <si>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</si>
  <si>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</si>
  <si>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</si>
  <si>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</si>
  <si>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</si>
  <si>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</si>
  <si>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</si>
  <si>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</si>
  <si>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</si>
  <si>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</si>
  <si>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</si>
  <si>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</si>
  <si>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</si>
  <si>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</si>
  <si>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</si>
  <si>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</si>
  <si>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</si>
  <si>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</si>
  <si>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</si>
  <si>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</si>
  <si>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</si>
  <si>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</si>
  <si>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</si>
  <si>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</si>
  <si>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</si>
  <si>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</si>
  <si>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</si>
  <si>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</si>
  <si>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</si>
  <si>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</si>
  <si>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</si>
  <si>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</si>
  <si>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</si>
  <si>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</si>
  <si>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</si>
  <si>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</si>
  <si>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</si>
  <si>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</si>
  <si>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</si>
  <si>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</si>
  <si>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</si>
  <si>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</si>
  <si>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</si>
  <si>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</si>
  <si>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</si>
  <si>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</si>
  <si>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</si>
  <si>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</si>
  <si>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</si>
  <si>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</si>
  <si>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</si>
  <si>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</si>
  <si>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</si>
  <si>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</si>
  <si>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</si>
  <si>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</si>
  <si>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</si>
  <si>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</si>
  <si>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</si>
  <si>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</si>
  <si>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</si>
  <si>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</si>
  <si>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</si>
  <si>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</si>
  <si>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</si>
  <si>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</si>
  <si>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</si>
  <si>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</si>
  <si>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</si>
  <si>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</si>
  <si>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</si>
  <si>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</si>
  <si>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</si>
  <si>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</si>
  <si>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</si>
  <si>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</si>
  <si>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</si>
  <si>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</si>
  <si>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</si>
  <si>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</si>
  <si>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</si>
  <si>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</si>
  <si>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</si>
  <si>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</si>
  <si>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</si>
  <si>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</si>
  <si>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</si>
  <si>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</si>
  <si>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</si>
  <si>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</si>
  <si>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</si>
  <si>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</si>
  <si>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</si>
  <si>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</si>
  <si>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</si>
  <si>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</si>
  <si>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</si>
  <si>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</si>
  <si>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</si>
  <si>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</si>
  <si>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</si>
  <si>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</si>
  <si>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</si>
  <si>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</si>
  <si>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</si>
  <si>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</si>
  <si>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</si>
  <si>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</si>
  <si>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</si>
  <si>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</si>
  <si>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</si>
  <si>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</si>
  <si>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</si>
  <si>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</si>
  <si>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</si>
  <si>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</si>
  <si>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</si>
  <si>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</si>
  <si>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</si>
  <si>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</si>
  <si>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</si>
  <si>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</si>
  <si>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</si>
  <si>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</si>
  <si>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</si>
  <si>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</si>
  <si>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</si>
  <si>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</si>
  <si>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</si>
  <si>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</si>
  <si>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</si>
  <si>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</si>
  <si>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</si>
  <si>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</si>
  <si>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</si>
  <si>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</si>
  <si>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</si>
  <si>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</si>
  <si>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</si>
  <si>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</si>
  <si>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</si>
  <si>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</si>
  <si>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</si>
  <si>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</si>
  <si>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</si>
  <si>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</si>
  <si>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</si>
  <si>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</si>
  <si>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</si>
  <si>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</si>
  <si>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</si>
  <si>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</si>
  <si>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</si>
  <si>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</si>
  <si>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</si>
  <si>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</si>
  <si>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</si>
  <si>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</si>
  <si>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</si>
  <si>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</si>
  <si>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</si>
  <si>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</si>
  <si>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</si>
  <si>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</si>
  <si>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</si>
  <si>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</si>
  <si>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</si>
  <si>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</si>
  <si>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</si>
  <si>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</si>
  <si>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</si>
  <si>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</si>
  <si>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</si>
  <si>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</si>
  <si>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</si>
  <si>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</si>
  <si>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</si>
  <si>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</si>
  <si>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</si>
  <si>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</si>
  <si>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</si>
  <si>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</si>
  <si>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</si>
  <si>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</si>
  <si>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</si>
  <si>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</si>
  <si>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</si>
  <si>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</si>
  <si>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</si>
  <si>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</si>
  <si>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</si>
  <si>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</si>
  <si>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</si>
  <si>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</si>
  <si>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</si>
  <si>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</si>
  <si>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</si>
  <si>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</si>
  <si>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</si>
  <si>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</si>
  <si>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</si>
  <si>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</si>
  <si>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</si>
  <si>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</si>
  <si>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</si>
  <si>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</si>
  <si>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</si>
  <si>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</si>
  <si>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</si>
  <si>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</si>
  <si>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</si>
  <si>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</si>
  <si>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</si>
  <si>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</si>
  <si>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</si>
  <si>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</si>
  <si>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</si>
  <si>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</si>
  <si>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</si>
  <si>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</si>
  <si>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</si>
  <si>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</si>
  <si>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</si>
  <si>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</si>
  <si>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</si>
  <si>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</si>
  <si>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</si>
  <si>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</si>
  <si>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</si>
  <si>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</si>
  <si>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</si>
  <si>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</si>
  <si>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</si>
  <si>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</si>
  <si>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</si>
  <si>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</si>
  <si>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</si>
  <si>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</si>
  <si>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</si>
  <si>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</si>
  <si>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</si>
  <si>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</si>
  <si>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</si>
  <si>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</si>
  <si>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</si>
  <si>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</si>
  <si>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</si>
  <si>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</si>
  <si>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</si>
  <si>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</si>
  <si>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</si>
  <si>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</si>
  <si>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</si>
  <si>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</si>
  <si>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</si>
  <si>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</si>
  <si>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</si>
  <si>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</si>
  <si>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</si>
  <si>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</si>
  <si>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</si>
  <si>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</si>
  <si>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</si>
  <si>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</si>
  <si>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</si>
  <si>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</si>
  <si>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</si>
  <si>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</si>
  <si>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</si>
  <si>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</si>
  <si>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</si>
  <si>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</si>
  <si>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</si>
  <si>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</si>
  <si>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</si>
  <si>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</si>
  <si>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</si>
  <si>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</si>
  <si>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</si>
  <si>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</si>
  <si>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</si>
  <si>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</si>
  <si>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</si>
  <si>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</si>
  <si>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</si>
  <si>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</si>
  <si>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</si>
  <si>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</si>
  <si>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</si>
  <si>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</si>
  <si>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</si>
  <si>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</si>
  <si>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</si>
  <si>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</si>
  <si>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</si>
  <si>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</si>
  <si>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</si>
  <si>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</si>
  <si>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</si>
  <si>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</si>
  <si>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</si>
  <si>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</si>
  <si>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</si>
  <si>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</si>
  <si>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</si>
  <si>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</si>
  <si>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</si>
  <si>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</si>
  <si>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</si>
  <si>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</si>
  <si>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</si>
  <si>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</si>
  <si>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</si>
  <si>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</si>
  <si>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</si>
  <si>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</si>
  <si>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</si>
  <si>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</si>
  <si>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</si>
  <si>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</si>
  <si>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</si>
  <si>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</si>
  <si>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</si>
  <si>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</si>
  <si>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</si>
  <si>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</si>
  <si>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</si>
  <si>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</si>
  <si>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</si>
  <si>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</si>
  <si>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</si>
  <si>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</si>
  <si>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</si>
  <si>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</si>
  <si>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</si>
  <si>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</si>
  <si>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</si>
  <si>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</si>
  <si>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</si>
  <si>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</si>
  <si>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</si>
  <si>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</si>
  <si>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</si>
  <si>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</si>
  <si>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</si>
  <si>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</si>
  <si>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</si>
  <si>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</si>
  <si>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</si>
  <si>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</si>
  <si>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</si>
  <si>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</si>
  <si>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</si>
  <si>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</si>
  <si>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</si>
  <si>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</si>
  <si>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</si>
  <si>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</si>
  <si>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</si>
  <si>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</si>
  <si>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</si>
  <si>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</si>
  <si>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</si>
  <si>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</si>
  <si>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</si>
  <si>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</si>
  <si>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</si>
  <si>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</si>
  <si>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</si>
  <si>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</si>
  <si>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</si>
  <si>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</si>
  <si>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</si>
  <si>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</si>
  <si>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</si>
  <si>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</si>
  <si>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</si>
  <si>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</si>
  <si>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</si>
  <si>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</si>
  <si>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</si>
  <si>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</si>
  <si>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</si>
  <si>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</si>
  <si>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</si>
  <si>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</si>
  <si>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</si>
  <si>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</si>
  <si>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</si>
  <si>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</si>
  <si>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</si>
  <si>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</si>
  <si>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</si>
  <si>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</si>
  <si>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</si>
  <si>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</si>
  <si>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</si>
  <si>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</si>
  <si>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</si>
  <si>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</si>
  <si>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</si>
  <si>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</si>
  <si>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</si>
  <si>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</si>
  <si>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</si>
  <si>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</si>
  <si>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</si>
  <si>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</si>
  <si>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</si>
  <si>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</si>
  <si>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</si>
  <si>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</si>
  <si>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</si>
  <si>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</si>
  <si>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</si>
  <si>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</si>
  <si>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</si>
  <si>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</si>
  <si>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</si>
  <si>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</si>
  <si>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</si>
  <si>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</si>
  <si>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</si>
  <si>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</si>
  <si>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</si>
  <si>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</si>
  <si>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</si>
  <si>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</si>
  <si>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</si>
  <si>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</si>
  <si>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</si>
  <si>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</si>
  <si>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</si>
  <si>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</si>
  <si>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</si>
  <si>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</si>
  <si>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</si>
  <si>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</si>
  <si>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</si>
  <si>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</si>
  <si>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</si>
  <si>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</si>
  <si>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</si>
  <si>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</si>
  <si>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</si>
  <si>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</si>
  <si>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</si>
  <si>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</si>
  <si>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</si>
  <si>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</si>
  <si>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</si>
  <si>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</si>
  <si>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</si>
  <si>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</si>
  <si>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</si>
  <si>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</si>
  <si>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</si>
  <si>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</si>
  <si>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</si>
  <si>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</si>
  <si>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</si>
  <si>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</si>
  <si>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</si>
  <si>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</si>
  <si>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</si>
  <si>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</si>
  <si>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</si>
  <si>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</si>
  <si>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</si>
  <si>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</si>
  <si>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</si>
  <si>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</si>
  <si>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</si>
  <si>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</si>
  <si>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</si>
  <si>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</si>
  <si>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</si>
  <si>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</si>
  <si>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</si>
  <si>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</si>
  <si>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</si>
  <si>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</si>
  <si>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</si>
  <si>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</si>
  <si>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</si>
  <si>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</si>
  <si>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</si>
  <si>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</si>
  <si>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</si>
  <si>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</si>
  <si>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</si>
  <si>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</si>
  <si>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</si>
  <si>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</si>
  <si>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</si>
  <si>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</si>
  <si>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</si>
  <si>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</si>
  <si>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</si>
  <si>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</si>
  <si>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</si>
  <si>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</si>
  <si>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</si>
  <si>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</si>
  <si>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</si>
  <si>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</si>
  <si>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</si>
  <si>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</si>
  <si>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</si>
  <si>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</si>
  <si>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</si>
  <si>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</si>
  <si>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</si>
  <si>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</si>
  <si>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</si>
  <si>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</si>
  <si>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</si>
  <si>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</si>
  <si>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</si>
  <si>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</si>
  <si>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</si>
  <si>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</si>
  <si>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</si>
  <si>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</si>
  <si>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</si>
  <si>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</si>
  <si>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</si>
  <si>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</si>
  <si>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</si>
  <si>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</si>
  <si>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</si>
  <si>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</si>
  <si>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</si>
  <si>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</si>
  <si>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</si>
  <si>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</si>
  <si>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</si>
  <si>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</si>
  <si>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</si>
  <si>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</si>
  <si>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</si>
  <si>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</si>
  <si>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</si>
  <si>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</si>
  <si>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</si>
  <si>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</si>
  <si>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</si>
  <si>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</si>
  <si>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</si>
  <si>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</si>
  <si>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</si>
  <si>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</si>
  <si>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</si>
  <si>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</si>
  <si>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</si>
  <si>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</si>
  <si>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</si>
  <si>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</si>
  <si>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</si>
  <si>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</si>
  <si>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</si>
  <si>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</si>
  <si>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</si>
  <si>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</si>
  <si>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</si>
  <si>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</si>
  <si>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</si>
  <si>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</si>
  <si>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</si>
  <si>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</si>
  <si>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</si>
  <si>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</si>
  <si>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</si>
  <si>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</si>
  <si>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</si>
  <si>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</si>
  <si>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</si>
  <si>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</si>
  <si>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</si>
  <si>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</si>
  <si>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</si>
  <si>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</si>
  <si>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</si>
  <si>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</si>
  <si>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</si>
  <si>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</si>
  <si>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</si>
  <si>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</si>
  <si>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</si>
  <si>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</si>
  <si>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</si>
  <si>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</si>
  <si>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</si>
  <si>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</si>
  <si>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</si>
  <si>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</si>
  <si>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</si>
  <si>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</si>
  <si>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</si>
  <si>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</si>
  <si>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</si>
  <si>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</si>
  <si>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</si>
  <si>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</si>
  <si>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</si>
  <si>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</si>
  <si>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</si>
  <si>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</si>
  <si>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</si>
  <si>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</si>
  <si>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</si>
  <si>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</si>
  <si>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</si>
  <si>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</si>
  <si>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</si>
  <si>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</si>
  <si>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</si>
  <si>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</si>
  <si>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</si>
  <si>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</si>
  <si>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</si>
  <si>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</si>
  <si>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</si>
  <si>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</si>
  <si>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</si>
  <si>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</si>
  <si>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</si>
  <si>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</si>
  <si>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</si>
  <si>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</si>
  <si>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</si>
  <si>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</si>
  <si>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</si>
  <si>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</si>
  <si>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</si>
  <si>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</si>
  <si>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</si>
  <si>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</si>
  <si>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</si>
  <si>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</si>
  <si>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</si>
  <si>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</si>
  <si>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</si>
  <si>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</si>
  <si>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</si>
  <si>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</si>
  <si>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</si>
  <si>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</si>
  <si>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</si>
  <si>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</si>
  <si>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</si>
  <si>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</si>
  <si>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</si>
  <si>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</si>
  <si>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</si>
  <si>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</si>
  <si>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</si>
  <si>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</si>
  <si>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</si>
  <si>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</si>
  <si>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</si>
  <si>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</si>
  <si>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</si>
  <si>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</si>
  <si>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</si>
  <si>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</si>
  <si>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</si>
  <si>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</si>
  <si>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</si>
  <si>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</si>
  <si>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</si>
  <si>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</si>
  <si>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</si>
  <si>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</si>
  <si>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</si>
  <si>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</si>
  <si>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</si>
  <si>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</si>
  <si>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</si>
  <si>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</si>
  <si>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</si>
  <si>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</si>
  <si>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</si>
  <si>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</si>
  <si>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</si>
  <si>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</si>
  <si>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</si>
  <si>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</si>
  <si>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</si>
  <si>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</si>
  <si>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</si>
  <si>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</si>
  <si>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</si>
  <si>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</si>
  <si>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</si>
  <si>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</si>
  <si>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</si>
  <si>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</si>
  <si>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</si>
  <si>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</si>
  <si>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</si>
  <si>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</si>
  <si>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</si>
  <si>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</si>
  <si>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</si>
  <si>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</si>
  <si>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</si>
  <si>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</si>
  <si>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</si>
  <si>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</si>
  <si>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</si>
  <si>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</si>
  <si>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</si>
  <si>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</si>
  <si>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</si>
  <si>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</si>
  <si>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</si>
  <si>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</si>
  <si>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</si>
  <si>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</si>
  <si>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</si>
  <si>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</si>
  <si>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</si>
  <si>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</si>
  <si>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</si>
  <si>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</si>
  <si>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</si>
  <si>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</si>
  <si>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</si>
  <si>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</si>
  <si>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</si>
  <si>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</si>
  <si>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</si>
  <si>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</si>
  <si>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</si>
  <si>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</si>
  <si>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</si>
  <si>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</si>
  <si>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</si>
  <si>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</si>
  <si>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</si>
  <si>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</si>
  <si>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</si>
  <si>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</si>
  <si>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</si>
  <si>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</si>
  <si>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</si>
  <si>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</si>
  <si>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</si>
  <si>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</si>
  <si>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</si>
  <si>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</si>
  <si>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</si>
  <si>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</si>
  <si>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</si>
  <si>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</si>
  <si>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</si>
  <si>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</si>
  <si>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</si>
  <si>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</si>
  <si>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</si>
  <si>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</si>
  <si>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</si>
  <si>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</si>
  <si>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</si>
  <si>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</si>
  <si>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</si>
  <si>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</si>
  <si>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</si>
  <si>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</si>
  <si>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</si>
  <si>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</si>
  <si>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</si>
  <si>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</si>
  <si>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</si>
  <si>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</si>
  <si>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</si>
  <si>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</si>
  <si>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</si>
  <si>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</si>
  <si>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</si>
  <si>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</si>
  <si>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</si>
  <si>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</si>
  <si>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</si>
  <si>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</si>
  <si>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</si>
  <si>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</si>
  <si>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</si>
  <si>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</si>
  <si>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</si>
  <si>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</si>
  <si>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</si>
  <si>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</si>
  <si>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</si>
  <si>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</si>
  <si>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</si>
  <si>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</si>
  <si>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</si>
  <si>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</si>
  <si>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</si>
  <si>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</si>
  <si>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</si>
  <si>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</si>
  <si>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</si>
  <si>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</si>
  <si>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</si>
  <si>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</si>
  <si>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</si>
  <si>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</si>
  <si>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</si>
  <si>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</si>
  <si>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</si>
  <si>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</si>
  <si>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</si>
  <si>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</si>
  <si>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</si>
  <si>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</si>
  <si>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</si>
  <si>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</si>
  <si>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</si>
  <si>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</si>
  <si>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</si>
  <si>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</si>
  <si>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</si>
  <si>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</si>
  <si>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</si>
  <si>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</si>
  <si>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</si>
  <si>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</si>
  <si>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</si>
  <si>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</si>
  <si>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</si>
  <si>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</si>
  <si>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</si>
  <si>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</si>
  <si>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</si>
  <si>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</si>
  <si>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</si>
  <si>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</si>
  <si>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</si>
  <si>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</si>
  <si>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</si>
  <si>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</si>
  <si>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</si>
  <si>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</si>
  <si>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</si>
  <si>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</si>
  <si>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</si>
  <si>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</si>
  <si>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</si>
  <si>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</si>
  <si>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</si>
  <si>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</si>
  <si>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</si>
  <si>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</si>
  <si>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</si>
  <si>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</si>
  <si>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</si>
  <si>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</si>
  <si>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</si>
  <si>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</si>
  <si>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</si>
  <si>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</si>
  <si>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</si>
  <si>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</si>
  <si>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</si>
  <si>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</si>
  <si>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</si>
  <si>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</si>
  <si>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</si>
  <si>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</si>
  <si>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</si>
  <si>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</si>
  <si>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</si>
  <si>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</si>
  <si>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</si>
  <si>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</si>
  <si>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</si>
  <si>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</si>
  <si>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</si>
  <si>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</si>
  <si>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</si>
  <si>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</si>
  <si>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</si>
  <si>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</si>
  <si>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</si>
  <si>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</si>
  <si>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</si>
  <si>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</si>
  <si>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</si>
  <si>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</si>
  <si>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</si>
  <si>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</si>
  <si>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</si>
  <si>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</si>
  <si>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</si>
  <si>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</si>
  <si>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</si>
  <si>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</si>
  <si>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</si>
  <si>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</si>
  <si>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</si>
  <si>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</si>
  <si>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</si>
  <si>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</si>
  <si>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</si>
  <si>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</si>
  <si>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</si>
  <si>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</si>
  <si>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</si>
  <si>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</si>
  <si>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</si>
  <si>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</si>
  <si>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</si>
  <si>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</si>
  <si>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</si>
  <si>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</si>
  <si>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</si>
  <si>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</si>
  <si>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</si>
  <si>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</si>
  <si>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</si>
  <si>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</si>
  <si>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</si>
  <si>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</si>
  <si>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</si>
  <si>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</si>
  <si>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</si>
  <si>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</si>
  <si>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</si>
  <si>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</si>
  <si>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</si>
  <si>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</si>
  <si>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</si>
  <si>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</si>
  <si>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</si>
  <si>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</si>
  <si>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</si>
  <si>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</si>
  <si>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</si>
  <si>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</si>
  <si>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</si>
  <si>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</si>
  <si>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</si>
  <si>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</si>
  <si>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</si>
  <si>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</si>
  <si>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</si>
  <si>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</si>
  <si>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</si>
  <si>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</si>
  <si>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</si>
  <si>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</si>
  <si>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</si>
  <si>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</si>
  <si>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</si>
  <si>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</si>
  <si>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</si>
  <si>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</si>
  <si>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</si>
  <si>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</si>
  <si>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</si>
  <si>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</si>
  <si>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</si>
  <si>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</si>
  <si>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</si>
  <si>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</si>
  <si>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</si>
  <si>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</si>
  <si>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</si>
  <si>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</si>
  <si>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</si>
  <si>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</si>
  <si>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</si>
  <si>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</si>
  <si>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</si>
  <si>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</si>
  <si>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</si>
  <si>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</si>
  <si>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</si>
  <si>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</si>
  <si>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</si>
  <si>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</si>
  <si>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</si>
  <si>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</si>
  <si>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</si>
  <si>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</si>
  <si>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</si>
  <si>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</si>
  <si>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</si>
  <si>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</si>
  <si>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</si>
  <si>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</si>
  <si>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</si>
  <si>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</si>
  <si>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</si>
  <si>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</si>
  <si>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</si>
  <si>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</si>
  <si>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</si>
  <si>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</si>
  <si>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</si>
  <si>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</si>
  <si>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</si>
  <si>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</si>
  <si>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</si>
  <si>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</si>
  <si>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</si>
  <si>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</si>
  <si>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</si>
  <si>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</si>
  <si>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</si>
  <si>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</si>
  <si>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</si>
  <si>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</si>
  <si>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</si>
  <si>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</si>
  <si>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</si>
  <si>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</si>
  <si>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</si>
  <si>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</si>
  <si>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</si>
  <si>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</si>
  <si>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</si>
  <si>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</si>
  <si>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</si>
  <si>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</si>
  <si>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</si>
  <si>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</si>
  <si>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</si>
  <si>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</si>
  <si>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</si>
  <si>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</si>
  <si>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</si>
  <si>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</si>
  <si>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</si>
  <si>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</si>
  <si>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</si>
  <si>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</si>
  <si>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</si>
  <si>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</si>
  <si>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</si>
  <si>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</si>
  <si>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</si>
  <si>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</si>
  <si>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</si>
  <si>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</si>
  <si>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</si>
  <si>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</si>
  <si>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</si>
  <si>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</si>
  <si>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</si>
  <si>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</si>
  <si>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</si>
  <si>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</si>
  <si>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</si>
  <si>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</si>
  <si>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</si>
  <si>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</si>
  <si>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</si>
  <si>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</si>
  <si>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</si>
  <si>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</si>
  <si>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</si>
  <si>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</si>
  <si>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</si>
  <si>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</si>
  <si>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</si>
  <si>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</si>
  <si>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</si>
  <si>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</si>
  <si>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</si>
  <si>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</si>
  <si>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</si>
  <si>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</si>
  <si>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</si>
  <si>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</si>
  <si>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</si>
  <si>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</si>
  <si>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</si>
  <si>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</si>
  <si>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</si>
  <si>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</si>
  <si>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</si>
  <si>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</si>
  <si>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</si>
  <si>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</si>
  <si>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</si>
  <si>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</si>
  <si>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</si>
  <si>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</si>
  <si>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</si>
  <si>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</si>
  <si>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</si>
  <si>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</si>
  <si>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</si>
  <si>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</si>
  <si>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</si>
  <si>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</si>
  <si>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</si>
  <si>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</si>
  <si>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</si>
  <si>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</si>
  <si>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</si>
  <si>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</si>
  <si>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</si>
  <si>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</si>
  <si>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</si>
  <si>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</si>
  <si>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</si>
  <si>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</si>
  <si>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</si>
  <si>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</si>
  <si>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</si>
  <si>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</si>
  <si>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</si>
  <si>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</si>
  <si>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</si>
  <si>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</si>
  <si>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</si>
  <si>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</si>
  <si>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</si>
  <si>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</si>
  <si>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</si>
  <si>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</si>
  <si>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</si>
  <si>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</si>
  <si>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</si>
  <si>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</si>
  <si>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</si>
  <si>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</si>
  <si>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</si>
  <si>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</si>
  <si>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</si>
  <si>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</si>
  <si>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</si>
  <si>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</si>
  <si>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</si>
  <si>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</si>
  <si>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</si>
  <si>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</si>
  <si>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</si>
  <si>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</si>
  <si>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</si>
  <si>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</si>
  <si>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</si>
  <si>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</si>
  <si>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</si>
  <si>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</si>
  <si>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</si>
  <si>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</si>
  <si>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</si>
  <si>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</si>
  <si>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</si>
  <si>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</si>
  <si>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</si>
  <si>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</si>
  <si>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</si>
  <si>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</si>
  <si>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</si>
  <si>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</si>
  <si>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</si>
  <si>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</si>
  <si>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</si>
  <si>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</si>
  <si>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</si>
  <si>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</si>
  <si>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</si>
  <si>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</si>
  <si>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</si>
  <si>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</si>
  <si>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</si>
  <si>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</si>
  <si>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</si>
  <si>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</si>
  <si>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</si>
  <si>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</si>
  <si>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</si>
  <si>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</si>
  <si>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</si>
  <si>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</si>
  <si>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</si>
  <si>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</si>
  <si>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</si>
  <si>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</si>
  <si>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</si>
  <si>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</si>
  <si>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</si>
  <si>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</si>
  <si>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</si>
  <si>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</si>
  <si>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</si>
  <si>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</si>
  <si>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</si>
  <si>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</si>
  <si>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</si>
  <si>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</si>
  <si>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</si>
  <si>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</si>
  <si>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</si>
  <si>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</si>
  <si>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</si>
  <si>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</si>
  <si>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</si>
  <si>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</si>
  <si>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</si>
  <si>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</si>
  <si>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</si>
  <si>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</si>
  <si>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</si>
  <si>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</si>
  <si>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</si>
  <si>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</si>
  <si>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</si>
  <si>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</si>
  <si>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</si>
  <si>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</si>
  <si>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</si>
  <si>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</si>
  <si>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</si>
  <si>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</si>
  <si>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</si>
  <si>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</si>
  <si>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</si>
  <si>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</si>
  <si>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</si>
  <si>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</si>
  <si>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</si>
  <si>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</si>
  <si>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</si>
  <si>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</si>
  <si>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</si>
  <si>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</si>
  <si>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</si>
  <si>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</si>
  <si>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</si>
  <si>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</si>
  <si>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</si>
  <si>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</si>
  <si>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</si>
  <si>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</si>
  <si>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</si>
  <si>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</si>
  <si>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</si>
  <si>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</si>
  <si>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</si>
  <si>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</si>
  <si>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</si>
  <si>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</si>
  <si>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</si>
  <si>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</si>
  <si>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</si>
  <si>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</si>
  <si>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</si>
  <si>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</si>
  <si>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</si>
  <si>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</si>
  <si>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</si>
  <si>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</si>
  <si>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</si>
  <si>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</si>
  <si>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</si>
  <si>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</si>
  <si>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</si>
  <si>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</si>
  <si>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</si>
  <si>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</si>
  <si>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</si>
  <si>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</si>
  <si>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</si>
  <si>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</si>
  <si>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</si>
  <si>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</si>
  <si>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</si>
  <si>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</si>
  <si>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</si>
  <si>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</si>
  <si>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</si>
  <si>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</si>
  <si>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</si>
  <si>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</si>
  <si>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</si>
  <si>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</si>
  <si>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</si>
  <si>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</si>
  <si>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</si>
  <si>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</si>
  <si>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</si>
  <si>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</si>
  <si>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</si>
  <si>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</si>
  <si>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</si>
  <si>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</si>
  <si>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</si>
  <si>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</si>
  <si>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</si>
  <si>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</si>
  <si>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</si>
  <si>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</si>
  <si>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</si>
  <si>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</si>
  <si>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</si>
  <si>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</si>
  <si>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</si>
  <si>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</si>
  <si>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</si>
  <si>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</si>
  <si>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</si>
  <si>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</si>
  <si>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</si>
  <si>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</si>
  <si>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</si>
  <si>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</si>
  <si>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</si>
  <si>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</si>
  <si>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</si>
  <si>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</si>
  <si>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</si>
  <si>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</si>
  <si>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</si>
  <si>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</si>
  <si>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</si>
  <si>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</si>
  <si>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</si>
  <si>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</si>
  <si>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</si>
  <si>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</si>
  <si>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</si>
  <si>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</si>
  <si>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</si>
  <si>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</si>
  <si>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</si>
  <si>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</si>
  <si>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</si>
  <si>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</si>
  <si>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</si>
  <si>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</si>
  <si>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</si>
  <si>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</si>
  <si>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</si>
  <si>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</si>
  <si>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</si>
  <si>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</si>
  <si>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</si>
  <si>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</si>
  <si>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</si>
  <si>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</si>
  <si>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</si>
  <si>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</si>
  <si>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</si>
  <si>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</si>
  <si>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</si>
  <si>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</si>
  <si>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</si>
  <si>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</si>
  <si>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</si>
  <si>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</si>
  <si>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</si>
  <si>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</si>
  <si>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</si>
  <si>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</si>
  <si>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</si>
  <si>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</si>
  <si>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</si>
  <si>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</si>
  <si>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</si>
  <si>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</si>
  <si>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</si>
  <si>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</si>
  <si>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</si>
  <si>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</si>
  <si>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</si>
  <si>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</si>
  <si>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</si>
  <si>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</si>
  <si>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</si>
  <si>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</si>
  <si>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</si>
  <si>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</si>
  <si>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</si>
  <si>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</si>
  <si>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</si>
  <si>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</si>
  <si>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</si>
  <si>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</si>
  <si>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</si>
  <si>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</si>
  <si>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</si>
  <si>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</si>
  <si>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</si>
  <si>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</si>
  <si>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</si>
  <si>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</si>
  <si>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</si>
  <si>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</si>
  <si>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</si>
  <si>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</si>
  <si>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</si>
  <si>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</si>
  <si>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</si>
  <si>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</si>
  <si>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</si>
  <si>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</si>
  <si>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</si>
  <si>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</si>
  <si>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</si>
  <si>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</si>
  <si>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</si>
  <si>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</si>
  <si>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</si>
  <si>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</si>
  <si>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</si>
  <si>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</si>
  <si>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</si>
  <si>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</si>
  <si>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</si>
  <si>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</si>
  <si>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</si>
  <si>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</si>
  <si>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</si>
  <si>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</si>
  <si>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</si>
  <si>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</si>
  <si>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</si>
  <si>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</si>
  <si>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</si>
  <si>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</si>
  <si>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</si>
  <si>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</si>
  <si>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</si>
  <si>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</si>
  <si>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</si>
  <si>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</si>
  <si>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</si>
  <si>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</si>
  <si>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</si>
  <si>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</si>
  <si>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</si>
  <si>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</si>
  <si>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</si>
  <si>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</si>
  <si>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</si>
  <si>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</si>
  <si>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</si>
  <si>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</si>
  <si>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</si>
  <si>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</si>
  <si>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</si>
  <si>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</si>
  <si>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</si>
  <si>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</si>
  <si>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</si>
  <si>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</si>
  <si>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</si>
  <si>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</si>
  <si>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</si>
  <si>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</si>
  <si>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</si>
  <si>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</si>
  <si>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</si>
  <si>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</si>
  <si>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</si>
  <si>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</si>
  <si>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</si>
  <si>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</si>
  <si>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</si>
  <si>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</si>
  <si>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</si>
  <si>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</si>
  <si>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</si>
  <si>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</si>
  <si>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</si>
  <si>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</si>
  <si>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</si>
  <si>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</si>
  <si>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</si>
  <si>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</si>
  <si>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</si>
  <si>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</si>
  <si>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</si>
  <si>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</si>
  <si>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</si>
  <si>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</si>
  <si>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</si>
  <si>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</si>
  <si>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</si>
  <si>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</si>
  <si>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</si>
  <si>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</si>
  <si>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</si>
  <si>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</si>
  <si>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</si>
  <si>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</si>
  <si>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</si>
  <si>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</si>
  <si>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</si>
  <si>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</si>
  <si>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</si>
  <si>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</si>
  <si>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</si>
  <si>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</si>
  <si>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</si>
  <si>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</si>
  <si>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</si>
  <si>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</si>
  <si>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</si>
  <si>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</si>
  <si>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</si>
  <si>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</si>
  <si>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</si>
  <si>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</si>
  <si>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</si>
  <si>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</si>
  <si>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</si>
  <si>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</si>
  <si>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</si>
  <si>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</si>
  <si>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</si>
  <si>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</si>
  <si>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</si>
  <si>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</si>
  <si>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</si>
  <si>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</si>
  <si>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</si>
  <si>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</si>
  <si>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</si>
  <si>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</si>
  <si>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</si>
  <si>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</si>
  <si>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</si>
  <si>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</si>
  <si>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</si>
  <si>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</si>
  <si>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</si>
  <si>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</si>
  <si>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</si>
  <si>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</si>
  <si>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</si>
  <si>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</si>
  <si>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</si>
  <si>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</si>
  <si>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</si>
  <si>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</si>
  <si>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</si>
  <si>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</si>
  <si>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</si>
  <si>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</si>
  <si>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</si>
  <si>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</si>
  <si>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</si>
  <si>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</si>
  <si>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</si>
  <si>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</si>
  <si>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</si>
  <si>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</si>
  <si>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</si>
  <si>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</si>
  <si>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</si>
  <si>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</si>
  <si>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</si>
  <si>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</si>
  <si>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</si>
  <si>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</si>
  <si>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</si>
  <si>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</si>
  <si>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</si>
  <si>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</si>
  <si>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</si>
  <si>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</si>
  <si>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</si>
  <si>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</si>
  <si>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</si>
  <si>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</si>
  <si>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</si>
  <si>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</si>
  <si>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</si>
  <si>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</si>
  <si>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</si>
  <si>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</si>
  <si>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</si>
  <si>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</si>
  <si>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</si>
  <si>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</si>
  <si>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</si>
  <si>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</si>
  <si>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</si>
  <si>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</si>
  <si>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</si>
  <si>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</si>
  <si>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</si>
  <si>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</si>
  <si>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</si>
  <si>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</si>
  <si>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</si>
  <si>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</si>
  <si>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</si>
  <si>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</si>
  <si>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</si>
  <si>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</si>
  <si>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</si>
  <si>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</si>
  <si>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</si>
  <si>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</si>
  <si>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</si>
  <si>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</si>
  <si>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</si>
  <si>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</si>
  <si>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</si>
  <si>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</si>
  <si>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</si>
  <si>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</si>
  <si>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</si>
  <si>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</si>
  <si>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</si>
  <si>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</si>
  <si>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</si>
  <si>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</si>
  <si>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</si>
  <si>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</si>
  <si>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</si>
  <si>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</si>
  <si>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</si>
  <si>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</si>
  <si>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</si>
  <si>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</si>
  <si>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</si>
  <si>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</si>
  <si>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</si>
  <si>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</si>
  <si>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</si>
  <si>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</si>
  <si>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</si>
  <si>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</si>
  <si>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</si>
  <si>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</si>
  <si>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</si>
  <si>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</si>
  <si>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</si>
  <si>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</si>
  <si>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</si>
  <si>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</si>
  <si>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</si>
  <si>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</si>
  <si>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</si>
  <si>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</si>
  <si>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</si>
  <si>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</si>
  <si>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</si>
  <si>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</si>
  <si>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</si>
  <si>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</si>
  <si>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</si>
  <si>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</si>
  <si>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</si>
  <si>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</si>
  <si>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</si>
  <si>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</si>
  <si>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</si>
  <si>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</si>
  <si>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</si>
  <si>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</si>
  <si>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</si>
  <si>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</si>
  <si>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</si>
  <si>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</si>
  <si>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</si>
  <si>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</si>
  <si>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</si>
  <si>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</si>
  <si>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</si>
  <si>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</si>
  <si>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</si>
  <si>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</si>
  <si>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</si>
  <si>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</si>
  <si>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</si>
  <si>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</si>
  <si>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</si>
  <si>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</si>
  <si>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</si>
  <si>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</si>
  <si>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</si>
  <si>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</si>
  <si>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</si>
  <si>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</si>
  <si>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</si>
  <si>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</si>
  <si>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</si>
  <si>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</si>
  <si>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</si>
  <si>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</si>
  <si>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</si>
  <si>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</si>
  <si>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</si>
  <si>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</si>
  <si>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</si>
  <si>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</si>
  <si>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</si>
  <si>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</si>
  <si>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</si>
  <si>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</si>
  <si>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</si>
  <si>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</si>
  <si>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</si>
  <si>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</si>
  <si>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</si>
  <si>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</si>
  <si>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</si>
  <si>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</si>
  <si>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</si>
  <si>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</si>
  <si>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</si>
  <si>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</si>
  <si>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</si>
  <si>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</si>
  <si>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</si>
  <si>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</si>
  <si>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</si>
  <si>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</si>
  <si>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</si>
  <si>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</si>
  <si>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</si>
  <si>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</si>
  <si>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</si>
  <si>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</si>
  <si>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</si>
  <si>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</si>
  <si>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</si>
  <si>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</si>
  <si>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</si>
  <si>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</si>
  <si>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</si>
  <si>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</si>
  <si>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</si>
  <si>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</si>
  <si>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</si>
  <si>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</si>
  <si>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</si>
  <si>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</si>
  <si>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</si>
  <si>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</si>
  <si>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</si>
  <si>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</si>
  <si>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</si>
  <si>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</si>
  <si>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</si>
  <si>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</si>
  <si>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</si>
  <si>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</si>
  <si>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</si>
  <si>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</si>
  <si>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</si>
  <si>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</si>
  <si>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</si>
  <si>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</si>
  <si>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</si>
  <si>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</si>
  <si>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</si>
  <si>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</si>
  <si>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</si>
  <si>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</si>
  <si>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</si>
  <si>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</si>
  <si>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</si>
  <si>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</si>
  <si>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</si>
  <si>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</si>
  <si>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</si>
  <si>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</si>
  <si>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</si>
  <si>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</si>
  <si>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</si>
  <si>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</si>
  <si>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</si>
  <si>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</si>
  <si>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</si>
  <si>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</si>
  <si>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</si>
  <si>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</si>
  <si>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</si>
  <si>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</si>
  <si>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</si>
  <si>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</si>
  <si>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</si>
  <si>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</si>
  <si>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</si>
  <si>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</si>
  <si>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</si>
  <si>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</si>
  <si>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</si>
  <si>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</si>
  <si>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</si>
  <si>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</si>
  <si>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</si>
  <si>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</si>
  <si>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</si>
  <si>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</si>
  <si>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</si>
  <si>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</si>
  <si>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</si>
  <si>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</si>
  <si>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</si>
  <si>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</si>
  <si>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</si>
  <si>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</si>
  <si>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</si>
  <si>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</si>
  <si>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</si>
  <si>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</si>
  <si>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</si>
  <si>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</si>
  <si>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</si>
  <si>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</si>
  <si>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</si>
  <si>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</si>
  <si>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</si>
  <si>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</si>
  <si>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</si>
  <si>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</si>
  <si>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</si>
  <si>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</si>
  <si>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</si>
  <si>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</si>
  <si>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</si>
  <si>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</si>
  <si>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</si>
  <si>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</si>
  <si>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</si>
  <si>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</si>
  <si>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</si>
  <si>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</si>
  <si>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</si>
  <si>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</si>
  <si>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</si>
  <si>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</si>
  <si>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</si>
  <si>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</si>
  <si>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</si>
  <si>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</si>
  <si>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</si>
  <si>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</si>
  <si>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</si>
  <si>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</si>
  <si>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</si>
  <si>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</si>
  <si>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</si>
  <si>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</si>
  <si>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</si>
  <si>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</si>
  <si>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</si>
  <si>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</si>
  <si>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</si>
  <si>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</si>
  <si>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</si>
  <si>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</si>
  <si>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</si>
  <si>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</si>
  <si>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</si>
  <si>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</si>
  <si>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</si>
  <si>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</si>
  <si>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</si>
  <si>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</si>
  <si>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</si>
  <si>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</si>
  <si>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</si>
  <si>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</si>
  <si>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</si>
  <si>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</si>
  <si>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</si>
  <si>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</si>
  <si>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</si>
  <si>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</si>
  <si>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</si>
  <si>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</si>
  <si>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</si>
  <si>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</si>
  <si>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</si>
  <si>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</si>
  <si>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</si>
  <si>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</si>
  <si>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</si>
  <si>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</si>
  <si>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</si>
  <si>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</si>
  <si>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</si>
  <si>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</si>
  <si>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</si>
  <si>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</si>
  <si>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</si>
  <si>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</si>
  <si>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</si>
  <si>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</si>
  <si>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</si>
  <si>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</si>
  <si>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</si>
  <si>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</si>
  <si>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</si>
  <si>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</si>
  <si>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</si>
  <si>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</si>
  <si>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</si>
  <si>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</si>
  <si>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</si>
  <si>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</si>
  <si>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</si>
  <si>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</si>
  <si>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</si>
  <si>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</si>
  <si>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</si>
  <si>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</si>
  <si>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</si>
  <si>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</si>
  <si>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</si>
  <si>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</si>
  <si>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</si>
  <si>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</si>
  <si>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</si>
  <si>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</si>
  <si>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</si>
  <si>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</si>
  <si>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</si>
  <si>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</si>
  <si>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</si>
  <si>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</si>
  <si>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</si>
  <si>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</si>
  <si>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</si>
  <si>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</si>
  <si>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</si>
  <si>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</si>
  <si>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</si>
  <si>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</si>
  <si>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</si>
  <si>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</si>
  <si>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</si>
  <si>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</si>
  <si>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</si>
  <si>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</si>
  <si>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</si>
  <si>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</si>
  <si>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</si>
  <si>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</si>
  <si>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</si>
  <si>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</si>
  <si>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</si>
  <si>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</si>
  <si>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</si>
  <si>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</si>
  <si>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</si>
  <si>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</si>
  <si>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</si>
  <si>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</si>
  <si>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</si>
  <si>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</si>
  <si>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</si>
  <si>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</si>
  <si>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</si>
  <si>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</si>
  <si>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</si>
  <si>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</si>
  <si>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</si>
  <si>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</si>
  <si>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</si>
  <si>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</si>
  <si>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</si>
  <si>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</si>
  <si>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</si>
  <si>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</si>
  <si>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</si>
  <si>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</si>
  <si>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</si>
  <si>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</si>
  <si>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</si>
  <si>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</si>
  <si>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</si>
  <si>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</si>
  <si>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</si>
  <si>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</si>
  <si>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</si>
  <si>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</si>
  <si>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</si>
  <si>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</si>
  <si>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</si>
  <si>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</si>
  <si>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</si>
  <si>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</si>
  <si>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</si>
  <si>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</si>
  <si>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</si>
  <si>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</si>
  <si>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</si>
  <si>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</si>
  <si>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</si>
  <si>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</si>
  <si>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</si>
  <si>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</si>
  <si>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</si>
  <si>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</si>
  <si>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</si>
  <si>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</si>
  <si>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</si>
  <si>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</si>
  <si>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</si>
  <si>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</si>
  <si>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</si>
  <si>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</si>
  <si>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</si>
  <si>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</si>
  <si>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</si>
  <si>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</si>
  <si>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</si>
  <si>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</si>
  <si>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</si>
  <si>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</si>
  <si>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</si>
  <si>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</si>
  <si>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</si>
  <si>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</si>
  <si>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</si>
  <si>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</si>
  <si>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</si>
  <si>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</si>
  <si>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</si>
  <si>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</si>
  <si>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</si>
  <si>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</si>
  <si>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</si>
  <si>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</si>
  <si>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</si>
  <si>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</si>
  <si>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</si>
  <si>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</si>
  <si>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</si>
  <si>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</si>
  <si>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</si>
  <si>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</si>
  <si>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</si>
  <si>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</si>
  <si>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</si>
  <si>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</si>
  <si>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</si>
  <si>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</si>
  <si>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</si>
  <si>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</si>
  <si>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</si>
  <si>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</si>
  <si>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</si>
  <si>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</si>
  <si>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</si>
  <si>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</si>
  <si>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</si>
  <si>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</si>
  <si>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</si>
  <si>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</si>
  <si>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</si>
  <si>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</si>
  <si>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</si>
  <si>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</si>
  <si>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</si>
  <si>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</si>
  <si>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</si>
  <si>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</si>
  <si>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</si>
  <si>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</si>
  <si>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</si>
  <si>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</si>
  <si>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</si>
  <si>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</si>
  <si>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</si>
  <si>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</si>
  <si>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</si>
  <si>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</si>
  <si>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</si>
  <si>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</si>
  <si>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</si>
  <si>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</si>
  <si>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</si>
  <si>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</si>
  <si>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</si>
  <si>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</si>
  <si>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</si>
  <si>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</si>
  <si>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</si>
  <si>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</si>
  <si>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</si>
  <si>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</si>
  <si>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</si>
  <si>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</si>
  <si>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</si>
  <si>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</si>
  <si>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</si>
  <si>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</si>
  <si>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</si>
  <si>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</si>
  <si>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</si>
  <si>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</si>
  <si>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</si>
  <si>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</si>
  <si>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</si>
  <si>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</si>
  <si>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</si>
  <si>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</si>
  <si>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</si>
  <si>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</si>
  <si>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</si>
  <si>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</si>
  <si>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</si>
  <si>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</si>
  <si>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</si>
  <si>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</si>
  <si>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</si>
  <si>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</si>
  <si>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</si>
  <si>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</si>
  <si>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</si>
  <si>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</si>
  <si>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</si>
  <si>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</si>
  <si>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</si>
  <si>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</si>
  <si>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</si>
  <si>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</si>
  <si>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</si>
  <si>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</si>
  <si>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</si>
  <si>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</si>
  <si>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</si>
  <si>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</si>
  <si>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</si>
  <si>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</si>
  <si>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</si>
  <si>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</si>
  <si>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</si>
  <si>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</si>
  <si>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</si>
  <si>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</si>
  <si>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</si>
  <si>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</si>
  <si>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</si>
  <si>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</si>
  <si>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</si>
  <si>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</si>
  <si>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</si>
  <si>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</si>
  <si>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</si>
  <si>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</si>
  <si>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</si>
  <si>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</si>
  <si>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</si>
  <si>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</si>
  <si>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</si>
  <si>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</si>
  <si>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</si>
  <si>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</si>
  <si>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</si>
  <si>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</si>
  <si>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</si>
  <si>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</si>
  <si>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</si>
  <si>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</si>
  <si>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</si>
  <si>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</si>
  <si>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</si>
  <si>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</si>
  <si>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</si>
  <si>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</si>
  <si>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</si>
  <si>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</si>
  <si>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</si>
  <si>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</si>
  <si>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</si>
  <si>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</si>
  <si>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</si>
  <si>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</si>
  <si>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</si>
  <si>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</si>
  <si>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</si>
  <si>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</si>
  <si>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</si>
  <si>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</si>
  <si>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</si>
  <si>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</si>
  <si>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</si>
  <si>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</si>
  <si>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</si>
  <si>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</si>
  <si>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</si>
  <si>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</si>
  <si>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</si>
  <si>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</si>
  <si>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</si>
  <si>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</si>
  <si>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</si>
  <si>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</si>
  <si>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</si>
  <si>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</si>
  <si>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</si>
  <si>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</si>
  <si>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</si>
  <si>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</si>
  <si>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</si>
  <si>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</si>
  <si>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</si>
  <si>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</si>
  <si>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</si>
  <si>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</si>
  <si>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</si>
  <si>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</si>
  <si>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</si>
  <si>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</si>
  <si>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</si>
  <si>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</si>
  <si>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</si>
  <si>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</si>
  <si>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</si>
  <si>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</si>
  <si>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</si>
  <si>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</si>
  <si>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</si>
  <si>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</si>
  <si>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</si>
  <si>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</si>
  <si>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</si>
  <si>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</si>
  <si>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</si>
  <si>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</si>
  <si>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</si>
  <si>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</si>
  <si>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</si>
  <si>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</si>
  <si>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</si>
  <si>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</si>
  <si>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</si>
  <si>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</si>
  <si>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</si>
  <si>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</si>
  <si>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</si>
  <si>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</si>
  <si>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</si>
  <si>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</si>
  <si>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</si>
  <si>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</si>
  <si>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</si>
  <si>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</si>
  <si>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</si>
  <si>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</si>
  <si>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</si>
  <si>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</si>
  <si>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</si>
  <si>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</si>
  <si>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</si>
  <si>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</si>
  <si>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</si>
  <si>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</si>
  <si>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</si>
  <si>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</si>
  <si>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</si>
  <si>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</si>
  <si>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</si>
  <si>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</si>
  <si>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</si>
  <si>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</si>
  <si>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</si>
  <si>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</si>
  <si>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</si>
  <si>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</si>
  <si>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</si>
  <si>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</si>
  <si>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</si>
  <si>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</si>
  <si>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</si>
  <si>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</si>
  <si>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</si>
  <si>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</si>
  <si>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</si>
  <si>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</si>
  <si>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</si>
  <si>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</si>
  <si>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</si>
  <si>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</si>
  <si>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</si>
  <si>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</si>
  <si>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</si>
  <si>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</si>
  <si>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</si>
  <si>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</si>
  <si>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</si>
  <si>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</si>
  <si>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</si>
  <si>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</si>
  <si>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</si>
  <si>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</si>
  <si>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</si>
  <si>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</si>
  <si>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</si>
  <si>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</si>
  <si>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</si>
  <si>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</si>
  <si>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</si>
  <si>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</si>
  <si>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</si>
  <si>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</si>
  <si>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</si>
  <si>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</si>
  <si>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</si>
  <si>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</si>
  <si>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</si>
  <si>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</si>
  <si>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</si>
  <si>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</si>
  <si>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</si>
  <si>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</si>
  <si>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</si>
  <si>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</si>
  <si>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</si>
  <si>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</si>
  <si>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</si>
  <si>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</si>
  <si>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</si>
  <si>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</si>
  <si>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</si>
  <si>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</si>
  <si>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</si>
  <si>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</si>
  <si>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</si>
  <si>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</si>
  <si>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</si>
  <si>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</si>
  <si>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</si>
  <si>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</si>
  <si>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</si>
  <si>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</si>
  <si>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</si>
  <si>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</si>
  <si>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</si>
  <si>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</si>
  <si>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</si>
  <si>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</si>
  <si>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</si>
  <si>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</si>
  <si>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</si>
  <si>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</si>
  <si>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</si>
  <si>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</si>
  <si>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</si>
  <si>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</si>
  <si>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</si>
  <si>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</si>
  <si>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</si>
  <si>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</si>
  <si>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</si>
  <si>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</si>
  <si>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</si>
  <si>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</si>
  <si>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</si>
  <si>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</si>
  <si>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</si>
  <si>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</si>
  <si>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</si>
  <si>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</si>
  <si>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</si>
  <si>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</si>
  <si>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</si>
  <si>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</si>
  <si>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</si>
  <si>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</si>
  <si>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</si>
  <si>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</si>
  <si>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</si>
  <si>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</si>
  <si>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</si>
  <si>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</si>
  <si>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</si>
  <si>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</si>
  <si>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</si>
  <si>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</si>
  <si>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</si>
  <si>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</si>
  <si>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</si>
  <si>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</si>
  <si>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</si>
  <si>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</si>
  <si>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</si>
  <si>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</si>
  <si>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</si>
  <si>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</si>
  <si>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</si>
  <si>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</si>
  <si>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</si>
  <si>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</si>
  <si>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</si>
  <si>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</si>
  <si>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</si>
  <si>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</si>
  <si>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</si>
  <si>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</si>
  <si>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</si>
  <si>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</si>
  <si>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</si>
  <si>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</si>
  <si>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</si>
  <si>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</si>
  <si>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</si>
  <si>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</si>
  <si>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</si>
  <si>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</si>
  <si>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</si>
  <si>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</si>
  <si>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</si>
  <si>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</si>
  <si>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</si>
  <si>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</si>
  <si>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</si>
  <si>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</si>
  <si>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</si>
  <si>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</si>
  <si>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</si>
  <si>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</si>
  <si>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</si>
  <si>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</si>
  <si>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</si>
  <si>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</si>
  <si>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</si>
  <si>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</si>
  <si>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</si>
  <si>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</si>
  <si>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</si>
  <si>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</si>
  <si>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</si>
  <si>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</si>
  <si>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</si>
  <si>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</si>
  <si>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</si>
  <si>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</si>
  <si>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</si>
  <si>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</si>
  <si>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</si>
  <si>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</si>
  <si>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</si>
  <si>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</si>
  <si>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</si>
  <si>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</si>
  <si>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</si>
  <si>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</si>
  <si>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</si>
  <si>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</si>
  <si>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</si>
  <si>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</si>
  <si>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</si>
  <si>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</si>
  <si>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</si>
  <si>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</si>
  <si>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</si>
  <si>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</si>
  <si>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</si>
  <si>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</si>
  <si>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</si>
  <si>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</si>
  <si>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</si>
  <si>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</si>
  <si>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</si>
  <si>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</si>
  <si>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</si>
  <si>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</si>
  <si>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</si>
  <si>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</si>
  <si>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</si>
  <si>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</si>
  <si>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</si>
  <si>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</si>
  <si>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</si>
  <si>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</si>
  <si>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</si>
  <si>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</si>
  <si>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</si>
  <si>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</si>
  <si>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</si>
  <si>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</si>
  <si>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</si>
  <si>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</si>
  <si>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</si>
  <si>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</si>
  <si>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</si>
  <si>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</si>
  <si>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</si>
  <si>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</si>
  <si>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</si>
  <si>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</si>
  <si>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</si>
  <si>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</si>
  <si>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</si>
  <si>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</si>
  <si>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</si>
  <si>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</si>
  <si>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</si>
  <si>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</si>
  <si>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</si>
  <si>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</si>
  <si>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</si>
  <si>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</si>
  <si>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</si>
  <si>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</si>
  <si>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</si>
  <si>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</si>
  <si>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</si>
  <si>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</si>
  <si>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</si>
  <si>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</si>
  <si>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</si>
  <si>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</si>
  <si>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</si>
  <si>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</si>
  <si>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</si>
  <si>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</si>
  <si>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</si>
  <si>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</si>
  <si>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</si>
  <si>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</si>
  <si>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</si>
  <si>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</si>
  <si>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</si>
  <si>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</si>
  <si>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</si>
  <si>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</si>
  <si>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</si>
  <si>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</si>
  <si>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</si>
  <si>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</si>
  <si>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</si>
  <si>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</si>
  <si>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</si>
  <si>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</si>
  <si>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</si>
  <si>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</si>
  <si>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</si>
  <si>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</si>
  <si>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</si>
  <si>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</si>
  <si>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</si>
  <si>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</si>
  <si>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</si>
  <si>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</si>
  <si>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</si>
  <si>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</si>
  <si>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</si>
  <si>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</si>
  <si>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</si>
  <si>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</si>
  <si>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</si>
  <si>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</si>
  <si>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</si>
  <si>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</si>
  <si>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</si>
  <si>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</si>
  <si>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</si>
  <si>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</si>
  <si>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</si>
  <si>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</si>
  <si>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</si>
  <si>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</si>
  <si>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</si>
  <si>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</si>
  <si>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</si>
  <si>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</si>
  <si>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</si>
  <si>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</si>
  <si>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</si>
  <si>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</si>
  <si>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</si>
  <si>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</si>
  <si>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</si>
  <si>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</si>
  <si>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</si>
  <si>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</si>
  <si>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</si>
  <si>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</si>
  <si>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</si>
  <si>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</si>
  <si>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</si>
  <si>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</si>
  <si>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</si>
  <si>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</si>
  <si>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</si>
  <si>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</si>
  <si>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</si>
  <si>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</si>
  <si>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</si>
  <si>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</si>
  <si>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</si>
  <si>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</si>
  <si>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</si>
  <si>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</si>
  <si>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</si>
  <si>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</si>
  <si>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</si>
  <si>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</si>
  <si>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</si>
  <si>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</si>
  <si>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</si>
  <si>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</si>
  <si>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</si>
  <si>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</si>
  <si>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</si>
  <si>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</si>
  <si>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</si>
  <si>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</si>
  <si>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</si>
  <si>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</si>
  <si>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</si>
  <si>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</si>
  <si>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</si>
  <si>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</si>
  <si>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</si>
  <si>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</si>
  <si>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</si>
  <si>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</si>
  <si>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</si>
  <si>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</si>
  <si>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</si>
  <si>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</si>
  <si>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</si>
  <si>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</si>
  <si>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</si>
  <si>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</si>
  <si>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</si>
  <si>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</si>
  <si>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</si>
  <si>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</si>
  <si>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</si>
  <si>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</si>
  <si>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</si>
  <si>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</si>
  <si>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</si>
  <si>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</si>
  <si>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</si>
  <si>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</si>
  <si>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</si>
  <si>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</si>
  <si>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</si>
  <si>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</si>
  <si>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</si>
  <si>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</si>
  <si>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</si>
  <si>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</si>
  <si>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</si>
  <si>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</si>
  <si>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</si>
  <si>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</si>
  <si>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</si>
  <si>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</si>
  <si>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</si>
  <si>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</si>
  <si>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</si>
  <si>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</si>
  <si>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</si>
  <si>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</si>
  <si>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</si>
  <si>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</si>
  <si>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</si>
  <si>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</si>
  <si>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</si>
  <si>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</si>
  <si>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</si>
  <si>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</si>
  <si>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</si>
  <si>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</si>
  <si>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</si>
  <si>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</si>
  <si>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</si>
  <si>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</si>
  <si>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</si>
  <si>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</si>
  <si>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</si>
  <si>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</si>
  <si>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</si>
  <si>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</si>
  <si>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</si>
  <si>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</si>
  <si>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</si>
  <si>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</si>
  <si>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</si>
  <si>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</si>
  <si>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</si>
  <si>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</si>
  <si>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</si>
  <si>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</si>
  <si>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</si>
  <si>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</si>
  <si>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</si>
  <si>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</si>
  <si>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</si>
  <si>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</si>
  <si>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</si>
  <si>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</si>
  <si>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</si>
  <si>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</si>
  <si>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</si>
  <si>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</si>
  <si>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</si>
  <si>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</si>
  <si>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</si>
  <si>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</si>
  <si>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</si>
  <si>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</si>
  <si>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</si>
  <si>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</si>
  <si>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</si>
  <si>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</si>
  <si>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</si>
  <si>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</si>
  <si>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</si>
  <si>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</si>
  <si>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</si>
  <si>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</si>
  <si>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</si>
  <si>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</si>
  <si>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</si>
  <si>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</si>
  <si>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</si>
  <si>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</si>
  <si>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</si>
  <si>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</si>
  <si>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</si>
  <si>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</si>
  <si>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</si>
  <si>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</si>
  <si>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</si>
  <si>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</si>
  <si>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</si>
  <si>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</si>
  <si>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</si>
  <si>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</si>
  <si>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</si>
  <si>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</si>
  <si>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</si>
  <si>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</si>
  <si>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</si>
  <si>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</si>
  <si>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</si>
  <si>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</si>
  <si>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</si>
  <si>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</si>
  <si>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</si>
  <si>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</si>
  <si>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</si>
  <si>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</si>
  <si>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</si>
  <si>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</si>
  <si>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</si>
  <si>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</si>
  <si>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</si>
  <si>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</si>
  <si>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</si>
  <si>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</si>
  <si>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</si>
  <si>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</si>
  <si>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</si>
  <si>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</si>
  <si>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</si>
  <si>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</si>
  <si>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</si>
  <si>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</si>
  <si>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</si>
  <si>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</si>
  <si>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</si>
  <si>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</si>
  <si>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</si>
  <si>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</si>
  <si>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</si>
  <si>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</si>
  <si>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</si>
  <si>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</si>
  <si>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</si>
  <si>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</si>
  <si>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</si>
  <si>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</si>
  <si>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</si>
  <si>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</si>
  <si>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</si>
  <si>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</si>
  <si>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</si>
  <si>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</si>
  <si>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</si>
  <si>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</si>
  <si>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</si>
  <si>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</si>
  <si>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</si>
  <si>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</si>
  <si>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</si>
  <si>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</si>
  <si>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</si>
  <si>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</si>
  <si>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</si>
  <si>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</si>
  <si>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</si>
  <si>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</si>
  <si>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</si>
  <si>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</si>
  <si>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</si>
  <si>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</si>
  <si>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</si>
  <si>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</si>
  <si>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</si>
  <si>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</si>
  <si>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</si>
  <si>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</si>
  <si>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</si>
  <si>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</si>
  <si>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</si>
  <si>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</si>
  <si>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</si>
  <si>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</si>
  <si>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</si>
  <si>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</si>
  <si>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</si>
  <si>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</si>
  <si>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</si>
  <si>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</si>
  <si>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</si>
  <si>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</si>
  <si>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</si>
  <si>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</si>
  <si>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</si>
  <si>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</si>
  <si>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</si>
  <si>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</si>
  <si>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</si>
  <si>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</si>
  <si>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</si>
  <si>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</si>
  <si>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</si>
  <si>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</si>
  <si>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</si>
  <si>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</si>
  <si>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</si>
  <si>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</si>
  <si>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</si>
  <si>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</si>
  <si>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</si>
  <si>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</si>
  <si>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</si>
  <si>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</si>
  <si>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</si>
  <si>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</si>
  <si>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</si>
  <si>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</si>
  <si>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</si>
  <si>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</si>
  <si>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</si>
  <si>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</si>
  <si>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</si>
  <si>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</si>
  <si>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</si>
  <si>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</si>
  <si>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</si>
  <si>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</si>
  <si>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</si>
  <si>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</si>
  <si>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</si>
  <si>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</si>
  <si>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</si>
  <si>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</si>
  <si>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</si>
  <si>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</si>
  <si>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</si>
  <si>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</si>
  <si>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</si>
  <si>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</si>
  <si>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</si>
  <si>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</si>
  <si>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</si>
  <si>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</si>
  <si>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</si>
  <si>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</si>
  <si>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</si>
  <si>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</si>
  <si>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</si>
  <si>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</si>
  <si>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</si>
  <si>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</si>
  <si>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</si>
  <si>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</si>
  <si>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</si>
  <si>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</si>
  <si>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</si>
  <si>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</si>
  <si>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</si>
  <si>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</si>
  <si>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</si>
  <si>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</si>
  <si>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</si>
  <si>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</si>
  <si>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</si>
  <si>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</si>
  <si>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</si>
  <si>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</si>
  <si>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</si>
  <si>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</si>
  <si>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</si>
  <si>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</si>
  <si>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</si>
  <si>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</si>
  <si>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</si>
  <si>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</si>
  <si>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</si>
  <si>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</si>
  <si>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</si>
  <si>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</si>
  <si>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</si>
  <si>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</si>
  <si>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</si>
  <si>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</si>
  <si>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</si>
  <si>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</si>
  <si>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</si>
  <si>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</si>
  <si>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</si>
  <si>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</si>
  <si>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</si>
  <si>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</si>
  <si>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</si>
  <si>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</si>
  <si>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</si>
  <si>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</si>
  <si>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</si>
  <si>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</si>
  <si>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</si>
  <si>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</si>
  <si>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</si>
  <si>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</si>
  <si>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</si>
  <si>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</si>
  <si>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</si>
  <si>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</si>
  <si>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</si>
  <si>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</si>
  <si>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</si>
  <si>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</si>
  <si>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</si>
  <si>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</si>
  <si>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</si>
  <si>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</si>
  <si>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</si>
  <si>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</si>
  <si>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</si>
  <si>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</si>
  <si>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</si>
  <si>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</si>
  <si>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</si>
  <si>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</si>
  <si>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</si>
  <si>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</si>
  <si>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</si>
  <si>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</si>
  <si>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</si>
  <si>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</si>
  <si>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</si>
  <si>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</si>
  <si>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</si>
  <si>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</si>
  <si>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</si>
  <si>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</si>
  <si>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</si>
  <si>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</si>
  <si>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</si>
  <si>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</si>
  <si>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</si>
  <si>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</si>
  <si>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</si>
  <si>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</si>
  <si>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</si>
  <si>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</si>
  <si>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</si>
  <si>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</si>
  <si>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</si>
  <si>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</si>
  <si>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</si>
  <si>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</si>
  <si>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</si>
  <si>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</si>
  <si>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</si>
  <si>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</si>
  <si>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</si>
  <si>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</si>
  <si>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</si>
  <si>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</si>
  <si>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</si>
  <si>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</si>
  <si>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</si>
  <si>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</si>
  <si>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</si>
  <si>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</si>
  <si>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</si>
  <si>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</si>
  <si>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</si>
  <si>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</si>
  <si>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</si>
  <si>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</si>
  <si>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</si>
  <si>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</si>
  <si>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</si>
  <si>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</si>
  <si>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</si>
  <si>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</si>
  <si>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</si>
  <si>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</si>
  <si>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</si>
  <si>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</si>
  <si>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</si>
  <si>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</si>
  <si>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</si>
  <si>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</si>
  <si>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</si>
  <si>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</si>
  <si>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</si>
  <si>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</si>
  <si>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</si>
  <si>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</si>
  <si>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</si>
  <si>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</si>
  <si>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</si>
  <si>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</si>
  <si>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</si>
  <si>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</si>
  <si>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</si>
  <si>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</si>
  <si>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</si>
  <si>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</si>
  <si>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</si>
  <si>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</si>
  <si>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</si>
  <si>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</si>
  <si>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</si>
  <si>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</si>
  <si>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</si>
  <si>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</si>
  <si>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</si>
  <si>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</si>
  <si>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</si>
  <si>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</si>
  <si>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</si>
  <si>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</si>
  <si>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</si>
  <si>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</si>
  <si>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</si>
  <si>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</si>
  <si>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</si>
  <si>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</si>
  <si>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</si>
  <si>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</si>
  <si>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</si>
  <si>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</si>
  <si>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</si>
  <si>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</si>
  <si>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</si>
  <si>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</si>
  <si>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</si>
  <si>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</si>
  <si>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</si>
  <si>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</si>
  <si>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</si>
  <si>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</si>
  <si>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</si>
  <si>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</si>
  <si>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</si>
  <si>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</si>
  <si>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</si>
  <si>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</si>
  <si>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</si>
  <si>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</si>
  <si>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</si>
  <si>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</si>
  <si>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</si>
  <si>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</si>
  <si>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</si>
  <si>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</si>
  <si>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</si>
  <si>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</si>
  <si>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</si>
  <si>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</si>
  <si>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</si>
  <si>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</si>
  <si>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</si>
  <si>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</si>
  <si>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</si>
  <si>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</si>
  <si>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</si>
  <si>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</si>
  <si>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</si>
  <si>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</si>
  <si>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</si>
  <si>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</si>
  <si>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</si>
  <si>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</si>
  <si>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</si>
  <si>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</si>
  <si>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</si>
  <si>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</si>
  <si>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</si>
  <si>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</si>
  <si>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</si>
  <si>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</si>
  <si>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</si>
  <si>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</si>
  <si>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</si>
  <si>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</si>
  <si>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</si>
  <si>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</si>
  <si>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</si>
  <si>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</si>
  <si>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</si>
  <si>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</si>
  <si>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</si>
  <si>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</si>
  <si>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</si>
  <si>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</si>
  <si>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</si>
  <si>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</si>
  <si>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</si>
  <si>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</si>
  <si>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</si>
  <si>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</si>
  <si>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</si>
  <si>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</si>
  <si>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</si>
  <si>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</si>
  <si>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</si>
  <si>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</si>
  <si>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</si>
  <si>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</si>
  <si>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</si>
  <si>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</si>
  <si>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</si>
  <si>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</si>
  <si>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</si>
  <si>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</si>
  <si>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</si>
  <si>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</si>
  <si>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</si>
  <si>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</si>
  <si>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</si>
  <si>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</si>
  <si>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</si>
  <si>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</si>
  <si>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</si>
  <si>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</si>
  <si>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</si>
  <si>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</si>
  <si>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</si>
  <si>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</si>
  <si>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</si>
  <si>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</si>
  <si>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</si>
  <si>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</si>
  <si>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</si>
  <si>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</si>
  <si>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</si>
  <si>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</si>
  <si>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</si>
  <si>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</si>
  <si>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</si>
  <si>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</si>
  <si>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</si>
  <si>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</si>
  <si>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</si>
  <si>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</si>
  <si>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</si>
  <si>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</si>
  <si>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</si>
  <si>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</si>
  <si>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</si>
  <si>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</si>
  <si>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</si>
  <si>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</si>
  <si>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</si>
  <si>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</si>
  <si>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</si>
  <si>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</si>
  <si>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</si>
  <si>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</si>
  <si>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</si>
  <si>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</si>
  <si>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</si>
  <si>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</si>
  <si>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</si>
  <si>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</si>
  <si>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</si>
  <si>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</si>
  <si>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</si>
  <si>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</si>
  <si>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</si>
  <si>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</si>
  <si>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</si>
  <si>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</si>
  <si>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</si>
  <si>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</si>
  <si>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</si>
  <si>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</si>
  <si>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</si>
  <si>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</si>
  <si>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</si>
  <si>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</si>
  <si>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</si>
  <si>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</si>
  <si>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</si>
  <si>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</si>
  <si>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</si>
  <si>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</si>
  <si>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</si>
  <si>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</si>
  <si>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</si>
  <si>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</si>
  <si>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</si>
  <si>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</si>
  <si>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</si>
  <si>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</si>
  <si>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</si>
  <si>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</si>
  <si>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</si>
  <si>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</si>
  <si>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</si>
  <si>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</si>
  <si>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</si>
  <si>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</si>
  <si>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</si>
  <si>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</si>
  <si>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</si>
  <si>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</si>
  <si>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</si>
  <si>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</si>
  <si>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</si>
  <si>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</si>
  <si>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</si>
  <si>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</si>
  <si>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</si>
  <si>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</si>
  <si>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</si>
  <si>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</si>
  <si>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</si>
  <si>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</si>
  <si>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</si>
  <si>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</si>
  <si>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</si>
  <si>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</si>
  <si>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</si>
  <si>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</si>
  <si>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</si>
  <si>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</si>
  <si>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</si>
  <si>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</si>
  <si>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</si>
  <si>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</si>
  <si>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</si>
  <si>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</si>
  <si>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</si>
  <si>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</si>
  <si>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</si>
  <si>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</si>
  <si>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</si>
  <si>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</si>
  <si>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</si>
  <si>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</si>
  <si>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</si>
  <si>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</si>
  <si>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</si>
  <si>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</si>
  <si>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</si>
  <si>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</si>
  <si>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</si>
  <si>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</si>
  <si>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</si>
  <si>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</si>
  <si>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</si>
  <si>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</si>
  <si>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</si>
  <si>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</si>
  <si>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</si>
  <si>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</si>
  <si>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</si>
  <si>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</si>
  <si>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</si>
  <si>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</si>
  <si>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</si>
  <si>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</si>
  <si>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</si>
  <si>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</si>
  <si>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</si>
  <si>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</si>
  <si>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</si>
  <si>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</si>
  <si>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</si>
  <si>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</si>
  <si>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</si>
  <si>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</si>
  <si>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</si>
  <si>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</si>
  <si>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</si>
  <si>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</si>
  <si>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</si>
  <si>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</si>
  <si>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</si>
  <si>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</si>
  <si>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</si>
  <si>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</si>
  <si>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</si>
  <si>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</si>
  <si>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</si>
  <si>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</si>
  <si>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</si>
  <si>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</si>
  <si>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</si>
  <si>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</si>
  <si>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</si>
  <si>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</si>
  <si>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</si>
  <si>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</si>
  <si>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</si>
  <si>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</si>
  <si>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</si>
  <si>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</si>
  <si>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</si>
  <si>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</si>
  <si>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</si>
  <si>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</si>
  <si>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</si>
  <si>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</si>
  <si>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</si>
  <si>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</si>
  <si>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</si>
  <si>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</si>
  <si>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</si>
  <si>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</si>
  <si>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</si>
  <si>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</si>
  <si>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</si>
  <si>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</si>
  <si>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</si>
  <si>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</si>
  <si>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</si>
  <si>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</si>
  <si>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</si>
  <si>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</si>
  <si>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</si>
  <si>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</si>
  <si>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</si>
  <si>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</si>
  <si>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</si>
  <si>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</si>
  <si>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</si>
  <si>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</si>
  <si>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</si>
  <si>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</si>
  <si>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</si>
  <si>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</si>
  <si>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</si>
  <si>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</si>
  <si>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</si>
  <si>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</si>
  <si>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</si>
  <si>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</si>
  <si>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</si>
  <si>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</si>
  <si>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</si>
  <si>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</si>
  <si>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</si>
  <si>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</si>
  <si>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</si>
  <si>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</si>
  <si>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</si>
  <si>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</si>
  <si>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</si>
  <si>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</si>
  <si>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</si>
  <si>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</si>
  <si>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</si>
  <si>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</si>
  <si>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</si>
  <si>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</si>
  <si>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</si>
  <si>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</si>
  <si>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</si>
  <si>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</si>
  <si>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</si>
  <si>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</si>
  <si>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</si>
  <si>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</si>
  <si>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</si>
  <si>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</si>
  <si>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</si>
  <si>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</si>
  <si>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</si>
  <si>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</si>
  <si>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</si>
  <si>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</si>
  <si>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</si>
  <si>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</si>
  <si>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</si>
  <si>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</si>
  <si>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</si>
  <si>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</si>
  <si>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</si>
  <si>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</si>
  <si>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</si>
  <si>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</si>
  <si>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</si>
  <si>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</si>
  <si>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</si>
  <si>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</si>
  <si>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</si>
  <si>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</si>
  <si>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</si>
  <si>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</si>
  <si>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</si>
  <si>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</si>
  <si>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</si>
  <si>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</si>
  <si>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</si>
  <si>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</si>
  <si>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</si>
  <si>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</si>
  <si>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</si>
  <si>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</si>
  <si>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</si>
  <si>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</si>
  <si>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</si>
  <si>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</si>
  <si>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</si>
  <si>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</si>
  <si>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</si>
  <si>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</si>
  <si>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</si>
  <si>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</si>
  <si>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</si>
  <si>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</si>
  <si>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</si>
  <si>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</si>
  <si>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</si>
  <si>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</si>
  <si>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</si>
  <si>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</si>
  <si>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</si>
  <si>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</si>
  <si>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</si>
  <si>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</si>
  <si>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</si>
  <si>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</si>
  <si>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</si>
  <si>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</si>
  <si>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</si>
  <si>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</si>
  <si>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</si>
  <si>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</si>
  <si>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</si>
  <si>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</si>
  <si>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</si>
  <si>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</si>
  <si>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</si>
  <si>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</si>
  <si>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</si>
  <si>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</si>
  <si>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</si>
  <si>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</si>
  <si>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</si>
  <si>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</si>
  <si>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</si>
  <si>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</si>
  <si>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</si>
  <si>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</si>
  <si>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</si>
  <si>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</si>
  <si>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</si>
  <si>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</si>
  <si>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</si>
  <si>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</si>
  <si>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</si>
  <si>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</si>
  <si>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</si>
  <si>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</si>
  <si>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</si>
  <si>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</si>
  <si>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</si>
  <si>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</si>
  <si>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</si>
  <si>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</si>
  <si>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</si>
  <si>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</si>
  <si>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</si>
  <si>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</si>
  <si>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</si>
  <si>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</si>
  <si>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</si>
  <si>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</si>
  <si>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</si>
  <si>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</si>
  <si>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</si>
  <si>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</si>
  <si>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</si>
  <si>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</si>
  <si>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</si>
  <si>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</si>
  <si>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</si>
  <si>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</si>
  <si>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</si>
  <si>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</si>
  <si>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</si>
  <si>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</si>
  <si>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</si>
  <si>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</si>
  <si>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</si>
  <si>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</si>
  <si>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</si>
  <si>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</si>
  <si>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</si>
  <si>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</si>
  <si>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</si>
  <si>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</si>
  <si>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</si>
  <si>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</si>
  <si>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</si>
  <si>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</si>
  <si>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</si>
  <si>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</si>
  <si>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</si>
  <si>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</si>
  <si>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</si>
  <si>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</si>
  <si>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</si>
  <si>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</si>
  <si>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</si>
  <si>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</si>
  <si>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</si>
  <si>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</si>
  <si>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</si>
  <si>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</si>
  <si>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</si>
  <si>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</si>
  <si>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</si>
  <si>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</si>
  <si>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</si>
  <si>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</si>
  <si>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</si>
  <si>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</si>
  <si>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</si>
  <si>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</si>
  <si>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</si>
  <si>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</si>
  <si>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</si>
  <si>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</si>
  <si>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</si>
  <si>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</si>
  <si>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</si>
  <si>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</si>
  <si>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</si>
  <si>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</si>
  <si>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</si>
  <si>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</si>
  <si>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</si>
  <si>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</si>
  <si>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</si>
  <si>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</si>
  <si>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</si>
  <si>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</si>
  <si>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</si>
  <si>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</si>
  <si>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</si>
  <si>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</si>
  <si>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</si>
  <si>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</si>
  <si>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</si>
  <si>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</si>
  <si>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</si>
  <si>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</si>
  <si>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</si>
  <si>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</si>
  <si>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</si>
  <si>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</si>
  <si>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</si>
  <si>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</si>
  <si>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</si>
  <si>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</si>
  <si>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</si>
  <si>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</si>
  <si>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</si>
  <si>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</si>
  <si>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</si>
  <si>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</si>
  <si>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</si>
  <si>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</si>
  <si>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</si>
  <si>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</si>
  <si>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</si>
  <si>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</si>
  <si>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</si>
  <si>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</si>
  <si>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</si>
  <si>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</si>
  <si>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</si>
  <si>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</si>
  <si>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</si>
  <si>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</si>
  <si>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</si>
  <si>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</si>
  <si>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</si>
  <si>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</si>
  <si>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</si>
  <si>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</si>
  <si>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</si>
  <si>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</si>
  <si>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</si>
  <si>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</si>
  <si>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</si>
  <si>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</si>
  <si>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</si>
  <si>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</si>
  <si>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</si>
  <si>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</si>
  <si>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</si>
  <si>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</si>
  <si>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</si>
  <si>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</si>
  <si>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</si>
  <si>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</si>
  <si>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</si>
  <si>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</si>
  <si>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</si>
  <si>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</si>
  <si>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</si>
  <si>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</si>
  <si>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</si>
  <si>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</si>
  <si>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</si>
  <si>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</si>
  <si>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</si>
  <si>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</si>
  <si>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</si>
  <si>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</si>
  <si>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</si>
  <si>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</si>
  <si>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</si>
  <si>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</si>
  <si>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</si>
  <si>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</si>
  <si>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</si>
  <si>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</si>
  <si>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</si>
  <si>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</si>
  <si>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</si>
  <si>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</si>
  <si>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</si>
  <si>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</si>
  <si>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</si>
  <si>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</si>
  <si>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</si>
  <si>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</si>
  <si>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</si>
  <si>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</si>
  <si>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</si>
  <si>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</si>
  <si>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</si>
  <si>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</si>
  <si>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</si>
  <si>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</si>
  <si>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</si>
  <si>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</si>
  <si>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</si>
  <si>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</si>
  <si>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</si>
  <si>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</si>
  <si>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</si>
  <si>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</si>
  <si>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</si>
  <si>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</si>
  <si>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</si>
  <si>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</si>
  <si>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</si>
  <si>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</si>
  <si>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</si>
  <si>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</si>
  <si>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</si>
  <si>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</si>
  <si>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</si>
  <si>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</si>
  <si>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</si>
  <si>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</si>
  <si>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</si>
  <si>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</si>
  <si>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</si>
  <si>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</si>
  <si>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</si>
  <si>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</si>
  <si>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</si>
  <si>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</si>
  <si>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</si>
  <si>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</si>
  <si>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</si>
  <si>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</si>
  <si>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</si>
  <si>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</si>
  <si>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</si>
  <si>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</si>
  <si>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</si>
  <si>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</si>
  <si>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</si>
  <si>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</si>
  <si>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</si>
  <si>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</si>
  <si>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</si>
  <si>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</si>
  <si>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</si>
  <si>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</si>
  <si>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</si>
  <si>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</si>
  <si>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</si>
  <si>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</si>
  <si>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</si>
  <si>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</si>
  <si>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</si>
  <si>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</si>
  <si>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</si>
  <si>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</si>
  <si>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</si>
  <si>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</si>
  <si>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</si>
  <si>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</si>
  <si>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</si>
  <si>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</si>
  <si>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</si>
  <si>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</si>
  <si>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</si>
  <si>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</si>
  <si>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</si>
  <si>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</si>
  <si>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</si>
  <si>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</si>
  <si>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</si>
  <si>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</si>
  <si>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</si>
  <si>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</si>
  <si>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</si>
  <si>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</si>
  <si>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</si>
  <si>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</si>
  <si>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</si>
  <si>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</si>
  <si>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</si>
  <si>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</si>
  <si>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</si>
  <si>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</si>
  <si>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</si>
  <si>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</si>
  <si>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</si>
  <si>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</si>
  <si>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</si>
  <si>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</si>
  <si>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</si>
  <si>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</si>
  <si>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</si>
  <si>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</si>
  <si>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</si>
  <si>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</si>
  <si>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</si>
  <si>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</si>
  <si>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</si>
  <si>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</si>
  <si>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</si>
  <si>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</si>
  <si>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</si>
  <si>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</si>
  <si>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</si>
  <si>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</si>
  <si>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</si>
  <si>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</si>
  <si>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</si>
  <si>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</si>
  <si>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</si>
  <si>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</si>
  <si>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</si>
  <si>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</si>
  <si>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</si>
  <si>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</si>
  <si>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</si>
  <si>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</si>
  <si>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</si>
  <si>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</si>
  <si>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</si>
  <si>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</si>
  <si>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</si>
  <si>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</si>
  <si>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</si>
  <si>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</si>
  <si>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</si>
  <si>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</si>
  <si>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</si>
  <si>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</si>
  <si>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</si>
  <si>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</si>
  <si>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</si>
  <si>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</si>
  <si>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</si>
  <si>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</si>
  <si>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</si>
  <si>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</si>
  <si>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</si>
  <si>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</si>
  <si>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</si>
  <si>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</si>
  <si>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</si>
  <si>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</si>
  <si>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</si>
  <si>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</si>
  <si>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</si>
  <si>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</si>
  <si>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</si>
  <si>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</si>
  <si>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</si>
  <si>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</si>
  <si>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</si>
  <si>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</si>
  <si>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</si>
  <si>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</si>
  <si>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</si>
  <si>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</si>
  <si>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</si>
  <si>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</si>
  <si>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</si>
  <si>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</si>
  <si>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</si>
  <si>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</si>
  <si>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</si>
  <si>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</si>
  <si>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</si>
  <si>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</si>
  <si>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</si>
  <si>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</si>
  <si>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</si>
  <si>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</si>
  <si>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</si>
  <si>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</si>
  <si>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</si>
  <si>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</si>
  <si>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</si>
  <si>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</si>
  <si>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</si>
  <si>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</si>
  <si>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</si>
  <si>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</si>
  <si>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</si>
  <si>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</si>
  <si>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</si>
  <si>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</si>
  <si>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</si>
  <si>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</si>
  <si>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</si>
  <si>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</si>
  <si>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</si>
  <si>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</si>
  <si>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</si>
  <si>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</si>
  <si>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</si>
  <si>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</si>
  <si>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</si>
  <si>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</si>
  <si>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</si>
  <si>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</si>
  <si>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</si>
  <si>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</si>
  <si>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</si>
  <si>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</si>
  <si>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</si>
  <si>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</si>
  <si>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</si>
  <si>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</si>
  <si>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</si>
  <si>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</si>
  <si>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</si>
  <si>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</si>
  <si>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</si>
  <si>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</si>
  <si>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</si>
  <si>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</si>
  <si>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</si>
  <si>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</si>
  <si>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</si>
  <si>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</si>
  <si>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</si>
  <si>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</si>
  <si>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</si>
  <si>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</si>
  <si>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</si>
  <si>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</si>
  <si>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</si>
  <si>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</si>
  <si>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</si>
  <si>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</si>
  <si>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</si>
  <si>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</si>
  <si>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</si>
  <si>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</si>
  <si>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</si>
  <si>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</si>
  <si>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</si>
  <si>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</si>
  <si>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</si>
  <si>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</si>
  <si>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</si>
  <si>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</si>
  <si>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</si>
  <si>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</si>
  <si>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</si>
  <si>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</si>
  <si>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</si>
  <si>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</si>
  <si>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</si>
  <si>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</si>
  <si>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</si>
  <si>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</si>
  <si>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</si>
  <si>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</si>
  <si>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</si>
  <si>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</si>
  <si>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</si>
  <si>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</si>
  <si>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</si>
  <si>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</si>
  <si>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</si>
  <si>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</si>
  <si>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</si>
  <si>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</si>
  <si>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</si>
  <si>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</si>
  <si>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</si>
  <si>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</si>
  <si>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</si>
  <si>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</si>
  <si>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</si>
  <si>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</si>
  <si>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</si>
  <si>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</si>
  <si>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</si>
  <si>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</si>
  <si>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</si>
  <si>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</si>
  <si>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</si>
  <si>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</si>
  <si>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</si>
  <si>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</si>
  <si>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</si>
  <si>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</si>
  <si>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</si>
  <si>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</si>
  <si>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</si>
  <si>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</si>
  <si>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</si>
  <si>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</si>
  <si>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</si>
  <si>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</si>
  <si>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</si>
  <si>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</si>
  <si>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</si>
  <si>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</si>
  <si>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</si>
  <si>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</si>
  <si>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</si>
  <si>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</si>
  <si>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</si>
  <si>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</si>
  <si>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</si>
  <si>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</si>
  <si>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</si>
  <si>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</si>
  <si>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</si>
  <si>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</si>
  <si>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</si>
  <si>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</si>
  <si>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</si>
  <si>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</si>
  <si>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</si>
  <si>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</si>
  <si>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</si>
  <si>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</si>
  <si>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</si>
  <si>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</si>
  <si>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</si>
  <si>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</si>
  <si>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</si>
  <si>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</si>
  <si>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</si>
  <si>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</si>
  <si>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</si>
  <si>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</si>
  <si>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</si>
  <si>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</si>
  <si>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</si>
  <si>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</si>
  <si>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</si>
  <si>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</si>
  <si>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</si>
  <si>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</si>
  <si>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</si>
  <si>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</si>
  <si>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</si>
  <si>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</si>
  <si>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</si>
  <si>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</si>
  <si>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</si>
  <si>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</si>
  <si>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</si>
  <si>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</si>
  <si>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</si>
  <si>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</si>
  <si>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</si>
  <si>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</si>
  <si>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</si>
  <si>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</si>
  <si>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</si>
  <si>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</si>
  <si>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</si>
  <si>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</si>
  <si>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</si>
  <si>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</si>
  <si>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</si>
  <si>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</si>
  <si>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</si>
  <si>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</si>
  <si>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</si>
  <si>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</si>
  <si>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</si>
  <si>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</si>
  <si>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</si>
  <si>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</si>
  <si>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</si>
  <si>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</si>
  <si>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</si>
  <si>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</si>
  <si>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</si>
  <si>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</si>
  <si>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</si>
  <si>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</si>
  <si>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</si>
  <si>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</si>
  <si>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</si>
  <si>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</si>
  <si>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</si>
  <si>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</si>
  <si>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</si>
  <si>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</si>
  <si>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</si>
  <si>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</si>
  <si>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</si>
  <si>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</si>
  <si>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</si>
  <si>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</si>
  <si>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</si>
  <si>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</si>
  <si>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</si>
  <si>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</si>
  <si>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</si>
  <si>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</si>
  <si>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</si>
  <si>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</si>
  <si>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</si>
  <si>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</si>
  <si>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</si>
  <si>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</si>
  <si>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</si>
  <si>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</si>
  <si>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</si>
  <si>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</si>
  <si>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</si>
  <si>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</si>
  <si>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</si>
  <si>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</si>
  <si>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</si>
  <si>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</si>
  <si>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</si>
  <si>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</si>
  <si>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</si>
  <si>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</si>
  <si>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</si>
  <si>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</si>
  <si>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</si>
  <si>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</si>
  <si>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</si>
  <si>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</si>
  <si>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</si>
  <si>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</si>
  <si>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</si>
  <si>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</si>
  <si>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</si>
  <si>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</si>
  <si>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</si>
  <si>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</si>
  <si>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</si>
  <si>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</si>
  <si>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</si>
  <si>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</si>
  <si>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</si>
  <si>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</si>
  <si>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</si>
  <si>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</si>
  <si>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</si>
  <si>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</si>
  <si>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</si>
  <si>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</si>
  <si>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</si>
  <si>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</si>
  <si>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</si>
  <si>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</si>
  <si>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</si>
  <si>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</si>
  <si>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</si>
  <si>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</si>
  <si>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</si>
  <si>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</si>
  <si>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</si>
  <si>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</si>
  <si>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</si>
  <si>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</si>
  <si>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</si>
  <si>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</si>
  <si>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</si>
  <si>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</si>
  <si>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</si>
  <si>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</si>
  <si>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</si>
  <si>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</si>
  <si>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</si>
  <si>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</si>
  <si>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</si>
  <si>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</si>
  <si>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</si>
  <si>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</si>
  <si>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</si>
  <si>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</si>
  <si>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</si>
  <si>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</si>
  <si>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</si>
  <si>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</si>
  <si>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</si>
  <si>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</si>
  <si>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</si>
  <si>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</si>
  <si>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</si>
  <si>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</si>
  <si>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</si>
  <si>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</si>
  <si>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</si>
  <si>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</si>
  <si>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</si>
  <si>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</si>
  <si>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</si>
  <si>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</si>
  <si>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</si>
  <si>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</si>
  <si>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</si>
  <si>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</si>
  <si>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</si>
  <si>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</si>
  <si>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</si>
  <si>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</si>
  <si>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</si>
  <si>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</si>
  <si>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</si>
  <si>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</si>
  <si>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</si>
  <si>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</si>
  <si>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</si>
  <si>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</si>
  <si>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</si>
  <si>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</si>
  <si>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</si>
  <si>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</si>
  <si>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</si>
  <si>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</si>
  <si>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</si>
  <si>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</si>
  <si>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</si>
  <si>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</si>
  <si>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</si>
  <si>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</si>
  <si>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</si>
  <si>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</si>
  <si>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</si>
  <si>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</si>
  <si>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</si>
  <si>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</si>
  <si>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</si>
  <si>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</si>
  <si>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</si>
  <si>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</si>
  <si>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</si>
  <si>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</si>
  <si>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</si>
  <si>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</si>
  <si>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</si>
  <si>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</si>
  <si>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</si>
  <si>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</si>
  <si>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</si>
  <si>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</si>
  <si>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</si>
  <si>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</si>
  <si>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</si>
  <si>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</si>
  <si>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</si>
  <si>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</si>
  <si>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</si>
  <si>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</si>
  <si>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</si>
  <si>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</si>
  <si>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</si>
  <si>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</si>
  <si>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</si>
  <si>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</si>
  <si>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</si>
  <si>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</si>
  <si>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</si>
  <si>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</si>
  <si>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</si>
  <si>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</si>
  <si>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</si>
  <si>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</si>
  <si>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</si>
  <si>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</si>
  <si>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</si>
  <si>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</si>
  <si>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</si>
  <si>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</si>
  <si>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</si>
  <si>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</si>
  <si>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</si>
  <si>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</si>
  <si>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</si>
  <si>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</si>
  <si>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</si>
  <si>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</si>
  <si>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</si>
  <si>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</si>
  <si>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</si>
  <si>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</si>
  <si>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</si>
  <si>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</si>
  <si>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</si>
  <si>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</si>
  <si>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</si>
  <si>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</si>
  <si>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</si>
  <si>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</si>
  <si>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</si>
  <si>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</si>
  <si>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</si>
  <si>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</si>
  <si>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</si>
  <si>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</si>
  <si>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</si>
  <si>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</si>
  <si>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</si>
  <si>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</si>
  <si>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</si>
  <si>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</si>
  <si>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</si>
  <si>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</si>
  <si>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</si>
  <si>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</si>
  <si>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</si>
  <si>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</si>
  <si>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</si>
  <si>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</si>
  <si>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</si>
  <si>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</si>
  <si>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</si>
  <si>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</si>
  <si>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</si>
  <si>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</si>
  <si>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</si>
  <si>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</si>
  <si>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</si>
  <si>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</si>
  <si>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</si>
  <si>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</si>
  <si>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</si>
  <si>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</si>
  <si>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</si>
  <si>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</si>
  <si>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</si>
  <si>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</si>
  <si>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</si>
  <si>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</si>
  <si>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</si>
  <si>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</si>
  <si>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</si>
  <si>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</si>
  <si>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</si>
  <si>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</si>
  <si>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</si>
  <si>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</si>
  <si>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</si>
  <si>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</si>
  <si>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</si>
  <si>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</si>
  <si>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</si>
  <si>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</si>
  <si>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</si>
  <si>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</si>
  <si>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</si>
  <si>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</si>
  <si>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</si>
  <si>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</si>
  <si>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</si>
  <si>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</si>
  <si>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</si>
  <si>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</si>
  <si>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</si>
  <si>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</si>
  <si>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</si>
  <si>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</si>
  <si>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</si>
  <si>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</si>
  <si>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</si>
  <si>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</si>
  <si>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</si>
  <si>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</si>
  <si>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</si>
  <si>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</si>
  <si>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</si>
  <si>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</si>
  <si>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</si>
  <si>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</si>
  <si>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</si>
  <si>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</si>
  <si>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</si>
  <si>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</si>
  <si>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</si>
  <si>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</si>
  <si>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</si>
  <si>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</si>
  <si>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</si>
  <si>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</si>
  <si>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</si>
  <si>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</si>
  <si>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</si>
  <si>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</si>
  <si>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</si>
  <si>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</si>
  <si>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</si>
  <si>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</si>
  <si>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</si>
  <si>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</si>
  <si>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</si>
  <si>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</si>
  <si>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</si>
  <si>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</si>
  <si>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</si>
  <si>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</si>
  <si>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</si>
  <si>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</si>
  <si>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</si>
  <si>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</si>
  <si>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</si>
  <si>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</si>
  <si>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</si>
  <si>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</si>
  <si>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</si>
  <si>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</si>
  <si>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</si>
  <si>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</si>
  <si>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</si>
  <si>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</si>
  <si>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</si>
  <si>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</si>
  <si>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</si>
  <si>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</si>
  <si>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</si>
  <si>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</si>
  <si>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</si>
  <si>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</si>
  <si>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</si>
  <si>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</si>
  <si>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</si>
  <si>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</si>
  <si>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</si>
  <si>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</si>
  <si>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</si>
  <si>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</si>
  <si>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</si>
  <si>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</si>
  <si>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</si>
  <si>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</si>
  <si>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</si>
  <si>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</si>
  <si>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</si>
  <si>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</si>
  <si>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</si>
  <si>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</si>
  <si>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</si>
  <si>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</si>
  <si>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</si>
  <si>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</si>
  <si>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</si>
  <si>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</si>
  <si>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</si>
  <si>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</si>
  <si>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</si>
  <si>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</si>
  <si>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</si>
  <si>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</si>
  <si>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</si>
  <si>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</si>
  <si>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</si>
  <si>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</si>
  <si>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</si>
  <si>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</si>
  <si>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</si>
  <si>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</si>
  <si>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</si>
  <si>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</si>
  <si>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</si>
  <si>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</si>
  <si>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</si>
  <si>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</si>
  <si>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</si>
  <si>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</si>
  <si>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</si>
  <si>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</si>
  <si>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</si>
  <si>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</si>
  <si>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</si>
  <si>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</si>
  <si>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</si>
  <si>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</si>
  <si>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</si>
  <si>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</si>
  <si>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</si>
  <si>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</si>
  <si>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</si>
  <si>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</si>
  <si>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</si>
  <si>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</si>
  <si>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</si>
  <si>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</si>
  <si>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</si>
  <si>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</si>
  <si>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</si>
  <si>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</si>
  <si>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</si>
  <si>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</si>
  <si>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</si>
  <si>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</si>
  <si>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</si>
  <si>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</si>
  <si>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</si>
  <si>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</si>
  <si>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</si>
  <si>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</si>
  <si>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</si>
  <si>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</si>
  <si>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</si>
  <si>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</si>
  <si>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</si>
  <si>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</si>
  <si>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</si>
  <si>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</si>
  <si>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</si>
  <si>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</si>
  <si>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</si>
  <si>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</si>
  <si>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</si>
  <si>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</si>
  <si>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</si>
  <si>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</si>
  <si>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</si>
  <si>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</si>
  <si>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</si>
  <si>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</si>
  <si>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</si>
  <si>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</si>
  <si>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</si>
  <si>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</si>
  <si>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</si>
  <si>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</si>
  <si>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</si>
  <si>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</si>
  <si>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</si>
  <si>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</si>
  <si>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</si>
  <si>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</si>
  <si>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</si>
  <si>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</si>
  <si>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</si>
  <si>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</si>
  <si>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</si>
  <si>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</si>
  <si>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</si>
  <si>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</si>
  <si>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</si>
  <si>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</si>
  <si>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</si>
  <si>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</si>
  <si>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</si>
  <si>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</si>
  <si>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</si>
  <si>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</si>
  <si>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</si>
  <si>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</si>
  <si>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</si>
  <si>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</si>
  <si>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</si>
  <si>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</si>
  <si>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</si>
  <si>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</si>
  <si>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</si>
  <si>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</si>
  <si>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</si>
  <si>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</si>
  <si>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</si>
  <si>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</si>
  <si>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</si>
  <si>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</si>
  <si>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</si>
  <si>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</si>
  <si>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</si>
  <si>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</si>
  <si>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</si>
  <si>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</si>
  <si>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</si>
  <si>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</si>
  <si>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</si>
  <si>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</si>
  <si>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</si>
  <si>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</si>
  <si>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</si>
  <si>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</si>
  <si>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</si>
  <si>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</si>
  <si>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</si>
  <si>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</si>
  <si>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</si>
  <si>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</si>
  <si>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</si>
  <si>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</si>
  <si>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</si>
  <si>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</si>
  <si>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</si>
  <si>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</si>
  <si>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</si>
  <si>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</si>
  <si>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</si>
  <si>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</si>
  <si>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</si>
  <si>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</si>
  <si>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</si>
  <si>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</si>
  <si>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</si>
  <si>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</si>
  <si>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</si>
  <si>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</si>
  <si>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</si>
  <si>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</si>
  <si>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</si>
  <si>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</si>
  <si>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</si>
  <si>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</si>
  <si>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</si>
  <si>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</si>
  <si>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</si>
  <si>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</si>
  <si>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</si>
  <si>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</si>
  <si>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</si>
  <si>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</si>
  <si>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</si>
  <si>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</si>
  <si>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</si>
  <si>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</si>
  <si>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</si>
  <si>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</si>
  <si>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</si>
  <si>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</si>
  <si>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</si>
  <si>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</si>
  <si>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</si>
  <si>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</si>
  <si>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</si>
  <si>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</si>
  <si>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</si>
  <si>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</si>
  <si>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</si>
  <si>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</si>
  <si>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</si>
  <si>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</si>
  <si>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</si>
  <si>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</si>
  <si>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</si>
  <si>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</si>
  <si>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</si>
  <si>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</si>
  <si>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</si>
  <si>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</si>
  <si>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</si>
  <si>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</si>
  <si>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</si>
  <si>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</si>
  <si>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</si>
  <si>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</si>
  <si>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</si>
  <si>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</si>
  <si>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</si>
  <si>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</si>
  <si>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</si>
  <si>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</si>
  <si>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</si>
  <si>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</si>
  <si>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</si>
  <si>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</si>
  <si>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</si>
  <si>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</si>
  <si>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</si>
  <si>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</si>
  <si>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</si>
  <si>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</si>
  <si>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</si>
  <si>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</si>
  <si>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</si>
  <si>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</si>
  <si>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</si>
  <si>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</si>
  <si>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</si>
  <si>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</si>
  <si>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</si>
  <si>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</si>
  <si>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</si>
  <si>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</si>
  <si>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</si>
  <si>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</si>
  <si>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</si>
  <si>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</si>
  <si>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</si>
  <si>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</si>
  <si>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</si>
  <si>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</si>
  <si>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</si>
  <si>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</si>
  <si>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</si>
  <si>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</si>
  <si>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</si>
  <si>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</si>
  <si>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</si>
  <si>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</si>
  <si>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</si>
  <si>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</si>
  <si>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</si>
  <si>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</si>
  <si>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</si>
  <si>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</si>
  <si>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</si>
  <si>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</si>
  <si>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</si>
  <si>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</si>
  <si>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</si>
  <si>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</si>
  <si>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</si>
  <si>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</si>
  <si>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</si>
  <si>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</si>
  <si>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</si>
  <si>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</si>
  <si>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</si>
  <si>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</si>
  <si>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</si>
  <si>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</si>
  <si>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</si>
  <si>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</si>
  <si>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</si>
  <si>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</si>
  <si>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</si>
  <si>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</si>
  <si>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</si>
  <si>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</si>
  <si>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</si>
  <si>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</si>
  <si>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</si>
  <si>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</si>
  <si>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</si>
  <si>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</si>
  <si>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</si>
  <si>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</si>
  <si>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</si>
  <si>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</si>
  <si>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</si>
  <si>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</si>
  <si>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</si>
  <si>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</si>
  <si>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</si>
  <si>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</si>
  <si>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</si>
  <si>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</si>
  <si>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</si>
  <si>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</si>
  <si>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</si>
  <si>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</si>
  <si>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</si>
  <si>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</si>
  <si>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</si>
  <si>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</si>
  <si>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</si>
  <si>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</si>
  <si>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</si>
  <si>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</si>
  <si>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</si>
  <si>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</si>
  <si>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</si>
  <si>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</si>
  <si>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</si>
  <si>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</si>
  <si>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</si>
  <si>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</si>
  <si>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</si>
  <si>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</si>
  <si>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</si>
  <si>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</si>
  <si>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</si>
  <si>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</si>
  <si>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</si>
  <si>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</si>
  <si>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</si>
  <si>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</si>
  <si>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</si>
  <si>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</si>
  <si>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</si>
  <si>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</si>
  <si>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</si>
  <si>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</si>
  <si>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</si>
  <si>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</si>
  <si>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</si>
  <si>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</si>
  <si>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</si>
  <si>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</si>
  <si>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</si>
  <si>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</si>
  <si>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</si>
  <si>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</si>
  <si>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</si>
  <si>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</si>
  <si>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</si>
  <si>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</si>
  <si>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</si>
  <si>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</si>
  <si>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</si>
  <si>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</si>
  <si>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</si>
  <si>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</si>
  <si>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</si>
  <si>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</si>
  <si>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</si>
  <si>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</si>
  <si>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</si>
  <si>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</si>
  <si>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</si>
  <si>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</si>
  <si>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</si>
  <si>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</si>
  <si>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</si>
  <si>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</si>
  <si>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</si>
  <si>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</si>
  <si>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</si>
  <si>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</si>
  <si>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</si>
  <si>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</si>
  <si>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</si>
  <si>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</si>
  <si>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</si>
  <si>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</si>
  <si>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</si>
  <si>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</si>
  <si>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</si>
  <si>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</si>
  <si>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</si>
  <si>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</si>
  <si>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</si>
  <si>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</si>
  <si>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</si>
  <si>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</si>
  <si>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</si>
  <si>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</si>
  <si>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</si>
  <si>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</si>
  <si>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</si>
  <si>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</si>
  <si>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</si>
  <si>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</si>
  <si>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</si>
  <si>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</si>
  <si>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</si>
  <si>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</si>
  <si>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</si>
  <si>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</si>
  <si>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</si>
  <si>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</si>
  <si>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</si>
  <si>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</si>
  <si>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</si>
  <si>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</si>
  <si>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</si>
  <si>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</si>
  <si>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</si>
  <si>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</si>
  <si>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</si>
  <si>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</si>
  <si>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</si>
  <si>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</si>
  <si>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</si>
  <si>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</si>
  <si>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</si>
  <si>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</si>
  <si>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</si>
  <si>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</si>
  <si>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</si>
  <si>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</si>
  <si>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</si>
  <si>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</si>
  <si>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</si>
  <si>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</si>
  <si>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</si>
  <si>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</si>
  <si>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</si>
  <si>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</si>
  <si>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</si>
  <si>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</si>
  <si>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</si>
  <si>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</si>
  <si>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</si>
  <si>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</si>
  <si>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</si>
  <si>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</si>
  <si>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</si>
  <si>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</si>
  <si>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</si>
  <si>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</si>
  <si>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</si>
  <si>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</si>
  <si>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</si>
  <si>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</si>
  <si>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</si>
  <si>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</si>
  <si>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</si>
  <si>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</si>
  <si>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</si>
  <si>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</si>
  <si>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</si>
  <si>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</si>
  <si>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</si>
  <si>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</si>
  <si>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</si>
  <si>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</si>
  <si>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</si>
  <si>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</si>
  <si>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</si>
  <si>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</si>
  <si>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</si>
  <si>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</si>
  <si>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</si>
  <si>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</si>
  <si>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</si>
  <si>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</si>
  <si>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</si>
  <si>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</si>
  <si>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</si>
  <si>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</si>
  <si>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</si>
  <si>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</si>
  <si>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</si>
  <si>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</si>
  <si>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</si>
  <si>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</si>
  <si>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</si>
  <si>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</si>
  <si>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</si>
  <si>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</si>
  <si>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</si>
  <si>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</si>
  <si>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</si>
  <si>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</si>
  <si>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</si>
  <si>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</si>
  <si>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</si>
  <si>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</si>
  <si>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</si>
  <si>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</si>
  <si>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</si>
  <si>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</si>
  <si>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</si>
  <si>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</si>
  <si>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</si>
  <si>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</si>
  <si>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</si>
  <si>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</si>
  <si>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</si>
  <si>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</si>
  <si>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</si>
  <si>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</si>
  <si>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</si>
  <si>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</si>
  <si>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</si>
  <si>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</si>
  <si>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</si>
  <si>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</si>
  <si>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</si>
  <si>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</si>
  <si>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</si>
  <si>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</si>
  <si>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</si>
  <si>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</si>
  <si>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</si>
  <si>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</si>
  <si>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</si>
  <si>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</si>
  <si>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</si>
  <si>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</si>
  <si>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</si>
  <si>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</si>
  <si>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</si>
  <si>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</si>
  <si>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</si>
  <si>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</si>
  <si>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</si>
  <si>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</si>
  <si>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</si>
  <si>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</si>
  <si>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</si>
  <si>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</si>
  <si>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</si>
  <si>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</si>
  <si>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</si>
  <si>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</si>
  <si>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</si>
  <si>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</si>
  <si>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</si>
  <si>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</si>
  <si>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</si>
  <si>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</si>
  <si>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</si>
  <si>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</si>
  <si>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</si>
  <si>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</si>
  <si>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</si>
  <si>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</si>
  <si>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</si>
  <si>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</si>
  <si>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</si>
  <si>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</si>
  <si>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</si>
  <si>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</si>
  <si>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</si>
  <si>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</si>
  <si>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</si>
  <si>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</si>
  <si>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</si>
  <si>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</si>
  <si>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</si>
  <si>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</si>
  <si>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</si>
  <si>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</si>
  <si>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</si>
  <si>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</si>
  <si>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</si>
  <si>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</si>
  <si>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</si>
  <si>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</si>
  <si>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</si>
  <si>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</si>
  <si>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</si>
  <si>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</si>
  <si>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</si>
  <si>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</si>
  <si>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</si>
  <si>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</si>
  <si>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</si>
  <si>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</si>
  <si>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</si>
  <si>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</si>
  <si>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</si>
  <si>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</si>
  <si>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</si>
  <si>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</si>
  <si>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</si>
  <si>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</si>
  <si>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</si>
  <si>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</si>
  <si>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</si>
  <si>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</si>
  <si>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</si>
  <si>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</si>
  <si>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</si>
  <si>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</si>
  <si>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</si>
  <si>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</si>
  <si>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</si>
  <si>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</si>
  <si>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</si>
  <si>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</si>
  <si>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</si>
  <si>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</si>
  <si>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</si>
  <si>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</si>
  <si>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</si>
  <si>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</si>
  <si>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</si>
  <si>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</si>
  <si>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</si>
  <si>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</si>
  <si>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</si>
  <si>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</si>
  <si>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</si>
  <si>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</si>
  <si>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</si>
  <si>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</si>
  <si>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</si>
  <si>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</si>
  <si>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</si>
  <si>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</si>
  <si>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</si>
  <si>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</si>
  <si>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</si>
  <si>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</si>
  <si>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</si>
  <si>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</si>
  <si>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</si>
  <si>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</si>
  <si>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</si>
  <si>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</si>
  <si>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</si>
  <si>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</si>
  <si>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</si>
  <si>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</si>
  <si>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</si>
  <si>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</si>
  <si>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</si>
  <si>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</si>
  <si>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</si>
  <si>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</si>
  <si>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</si>
  <si>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</si>
  <si>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</si>
  <si>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</si>
  <si>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</si>
  <si>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</si>
  <si>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</si>
  <si>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</si>
  <si>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</si>
  <si>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</si>
  <si>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</si>
  <si>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</si>
  <si>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</si>
  <si>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</si>
  <si>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</si>
  <si>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</si>
  <si>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</si>
  <si>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</si>
  <si>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</si>
  <si>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</si>
  <si>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</si>
  <si>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</si>
  <si>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</si>
  <si>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</si>
  <si>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</si>
  <si>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</si>
  <si>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</si>
  <si>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</si>
  <si>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</si>
  <si>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</si>
  <si>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</si>
  <si>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</si>
  <si>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</si>
  <si>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</si>
  <si>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</si>
  <si>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</si>
  <si>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</si>
  <si>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</si>
  <si>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</si>
  <si>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</si>
  <si>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</si>
  <si>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</si>
  <si>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</si>
  <si>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</si>
  <si>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</si>
  <si>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</si>
  <si>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</si>
  <si>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</si>
  <si>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</si>
  <si>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</si>
  <si>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</si>
  <si>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</si>
  <si>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</si>
  <si>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</si>
  <si>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</si>
  <si>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</si>
  <si>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</si>
  <si>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</si>
  <si>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</si>
  <si>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</si>
  <si>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</si>
  <si>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</si>
  <si>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</si>
  <si>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</si>
  <si>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</si>
  <si>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</si>
  <si>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</si>
  <si>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</si>
  <si>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</si>
  <si>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</si>
  <si>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</si>
  <si>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</si>
  <si>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</si>
  <si>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</si>
  <si>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</si>
  <si>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</si>
  <si>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</si>
  <si>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</si>
  <si>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</si>
  <si>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</si>
  <si>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</si>
  <si>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</si>
  <si>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</si>
  <si>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</si>
  <si>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</si>
  <si>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</si>
  <si>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</si>
  <si>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</si>
  <si>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</si>
  <si>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</si>
  <si>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</si>
  <si>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</si>
  <si>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</si>
  <si>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</si>
  <si>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</si>
  <si>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</si>
  <si>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</si>
  <si>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</si>
  <si>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</si>
  <si>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</si>
  <si>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</si>
  <si>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</si>
  <si>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</si>
  <si>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</si>
  <si>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</si>
  <si>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</si>
  <si>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</si>
  <si>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</si>
  <si>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</si>
  <si>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</si>
  <si>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</si>
  <si>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</si>
  <si>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</si>
  <si>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</si>
  <si>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</si>
  <si>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</si>
  <si>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</si>
  <si>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</si>
  <si>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</si>
  <si>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</si>
  <si>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</si>
  <si>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</si>
  <si>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</si>
  <si>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</si>
  <si>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</si>
  <si>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</si>
  <si>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</si>
  <si>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</si>
  <si>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</si>
  <si>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</si>
  <si>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</si>
  <si>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</si>
  <si>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</si>
  <si>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</si>
  <si>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</si>
  <si>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</si>
  <si>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</si>
  <si>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</si>
  <si>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</si>
  <si>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</si>
  <si>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</si>
  <si>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</si>
  <si>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</si>
  <si>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</si>
  <si>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</si>
  <si>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</si>
  <si>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</si>
  <si>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</si>
  <si>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</si>
  <si>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</si>
  <si>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</si>
  <si>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</si>
  <si>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</si>
  <si>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</si>
  <si>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</si>
  <si>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</si>
  <si>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</si>
  <si>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</si>
  <si>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</si>
  <si>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</si>
  <si>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</si>
  <si>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</si>
  <si>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</si>
  <si>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</si>
  <si>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</si>
  <si>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</si>
  <si>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</si>
  <si>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</si>
  <si>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</si>
  <si>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</si>
  <si>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</si>
  <si>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</si>
  <si>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</si>
  <si>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</si>
  <si>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</si>
  <si>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</si>
  <si>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</si>
  <si>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</si>
  <si>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</si>
  <si>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</si>
  <si>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</si>
  <si>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</si>
  <si>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</si>
  <si>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</si>
  <si>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</si>
  <si>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</si>
  <si>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</si>
  <si>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</si>
  <si>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</si>
  <si>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</si>
  <si>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</si>
  <si>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</si>
  <si>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</si>
  <si>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</si>
  <si>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</si>
  <si>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</si>
  <si>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</si>
  <si>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</si>
  <si>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</si>
  <si>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</si>
  <si>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</si>
  <si>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</si>
  <si>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</si>
  <si>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</si>
  <si>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</si>
  <si>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</si>
  <si>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</si>
  <si>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</si>
  <si>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</si>
  <si>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</si>
  <si>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</si>
  <si>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</si>
  <si>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</si>
  <si>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</si>
  <si>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</si>
  <si>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</si>
  <si>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</si>
  <si>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</si>
  <si>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</si>
  <si>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</si>
  <si>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</si>
  <si>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</si>
  <si>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</si>
  <si>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</si>
  <si>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</si>
  <si>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</si>
  <si>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</si>
  <si>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</si>
  <si>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</si>
  <si>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</si>
  <si>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</si>
  <si>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</si>
  <si>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</si>
  <si>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</si>
  <si>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</si>
  <si>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</si>
  <si>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</si>
  <si>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</si>
  <si>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</si>
  <si>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</si>
  <si>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</si>
  <si>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</si>
  <si>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</si>
  <si>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</si>
  <si>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</si>
  <si>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</si>
  <si>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</si>
  <si>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</si>
  <si>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</si>
  <si>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</si>
  <si>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</si>
  <si>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</si>
  <si>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</si>
  <si>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</si>
  <si>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</si>
  <si>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</si>
  <si>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</si>
  <si>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</si>
  <si>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</si>
  <si>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</si>
  <si>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</si>
  <si>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</si>
  <si>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</si>
  <si>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</si>
  <si>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</si>
  <si>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</si>
  <si>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</si>
  <si>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</si>
  <si>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</si>
  <si>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</si>
  <si>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</si>
  <si>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</si>
  <si>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</si>
  <si>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</si>
  <si>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</si>
  <si>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</si>
  <si>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</si>
  <si>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</si>
  <si>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</si>
  <si>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</si>
  <si>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</si>
  <si>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</si>
  <si>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</si>
  <si>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</si>
  <si>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</si>
  <si>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</si>
  <si>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</si>
  <si>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</si>
  <si>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</si>
  <si>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</si>
  <si>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</si>
  <si>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</si>
  <si>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</si>
  <si>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</si>
  <si>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</si>
  <si>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</si>
  <si>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</si>
  <si>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</si>
  <si>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</si>
  <si>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</si>
  <si>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</si>
  <si>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</si>
  <si>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</si>
  <si>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</si>
  <si>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</si>
  <si>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</si>
  <si>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</si>
  <si>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</si>
  <si>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</si>
  <si>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</si>
  <si>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</si>
  <si>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</si>
  <si>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</si>
  <si>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</si>
  <si>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</si>
  <si>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</si>
  <si>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</si>
  <si>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</si>
  <si>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</si>
  <si>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</si>
  <si>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</si>
  <si>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</si>
  <si>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</si>
  <si>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</si>
  <si>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</si>
  <si>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</si>
  <si>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</si>
  <si>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</si>
  <si>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</si>
  <si>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</si>
  <si>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</si>
  <si>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</si>
  <si>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</si>
  <si>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</si>
  <si>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</si>
  <si>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</si>
  <si>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</si>
  <si>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</si>
  <si>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</si>
  <si>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</si>
  <si>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</si>
  <si>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</si>
  <si>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</si>
  <si>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</si>
  <si>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</si>
  <si>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</si>
  <si>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</si>
  <si>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</si>
  <si>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</si>
  <si>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</si>
  <si>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</si>
  <si>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</si>
  <si>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</si>
  <si>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</si>
  <si>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</si>
  <si>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</si>
  <si>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</si>
  <si>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</si>
  <si>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</si>
  <si>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</si>
  <si>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</si>
  <si>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</si>
  <si>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</si>
  <si>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</si>
  <si>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</si>
  <si>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</si>
  <si>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</si>
  <si>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</si>
  <si>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</si>
  <si>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</si>
  <si>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</si>
  <si>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</si>
  <si>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</si>
  <si>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</si>
  <si>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</si>
  <si>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</si>
  <si>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</si>
  <si>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</si>
  <si>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</si>
  <si>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</si>
  <si>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</si>
  <si>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</si>
  <si>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</si>
  <si>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</si>
  <si>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</si>
  <si>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</si>
  <si>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</si>
  <si>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</si>
  <si>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</si>
  <si>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</si>
  <si>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</si>
  <si>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</si>
  <si>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</si>
  <si>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</si>
  <si>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</si>
  <si>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</si>
  <si>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</si>
  <si>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</si>
  <si>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</si>
  <si>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</si>
  <si>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</si>
  <si>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</si>
  <si>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</si>
  <si>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</si>
  <si>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</si>
  <si>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</si>
  <si>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</si>
  <si>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</si>
  <si>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</si>
  <si>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</si>
  <si>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</si>
  <si>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</si>
  <si>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</si>
  <si>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</si>
  <si>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</si>
  <si>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</si>
  <si>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</si>
  <si>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</si>
  <si>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</si>
  <si>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</si>
  <si>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</si>
  <si>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</si>
  <si>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</si>
  <si>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</si>
  <si>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</si>
  <si>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</si>
  <si>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</si>
  <si>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</si>
  <si>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</si>
  <si>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</si>
  <si>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</si>
  <si>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</si>
  <si>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</si>
  <si>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</si>
  <si>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</si>
  <si>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</si>
  <si>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</si>
  <si>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</si>
  <si>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</si>
  <si>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</si>
  <si>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</si>
  <si>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</si>
  <si>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</si>
  <si>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</si>
  <si>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</si>
  <si>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</si>
  <si>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</si>
  <si>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</si>
  <si>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</si>
  <si>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</si>
  <si>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</si>
  <si>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</si>
  <si>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</si>
  <si>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</si>
  <si>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</si>
  <si>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</si>
  <si>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</si>
  <si>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</si>
  <si>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</si>
  <si>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</si>
  <si>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</si>
  <si>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</si>
  <si>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</si>
  <si>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</si>
  <si>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</si>
  <si>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</si>
  <si>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</si>
  <si>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</si>
  <si>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</si>
  <si>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</si>
  <si>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</si>
  <si>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</si>
  <si>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</si>
  <si>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</si>
  <si>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</si>
  <si>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</si>
  <si>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</si>
  <si>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</si>
  <si>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</si>
  <si>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</si>
  <si>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</si>
  <si>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</si>
  <si>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</si>
  <si>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</si>
  <si>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</si>
  <si>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</si>
  <si>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</si>
  <si>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</si>
  <si>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</si>
  <si>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</si>
  <si>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</si>
  <si>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</si>
  <si>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</si>
  <si>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</si>
  <si>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</si>
  <si>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</si>
  <si>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</si>
  <si>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</si>
  <si>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</si>
  <si>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</si>
  <si>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</si>
  <si>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</si>
  <si>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</si>
  <si>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</si>
  <si>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</si>
  <si>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</si>
  <si>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</si>
  <si>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</si>
  <si>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</si>
  <si>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</si>
  <si>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</si>
  <si>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</si>
  <si>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</si>
  <si>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</si>
  <si>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</si>
  <si>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</si>
  <si>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</si>
  <si>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</si>
  <si>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</si>
  <si>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</si>
  <si>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</si>
  <si>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</si>
  <si>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</si>
  <si>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</si>
  <si>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</si>
  <si>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</si>
  <si>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</si>
  <si>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</si>
  <si>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</si>
  <si>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</si>
  <si>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</si>
  <si>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</si>
  <si>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</si>
  <si>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</si>
  <si>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</si>
  <si>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</si>
  <si>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</si>
  <si>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</si>
  <si>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</si>
  <si>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</si>
  <si>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</si>
  <si>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</si>
  <si>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</si>
  <si>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</si>
  <si>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</si>
  <si>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</si>
  <si>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</si>
  <si>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</si>
  <si>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</si>
  <si>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</si>
  <si>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</si>
  <si>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</si>
  <si>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</si>
  <si>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</si>
  <si>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</si>
  <si>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</si>
  <si>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</si>
  <si>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</si>
  <si>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</si>
  <si>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</si>
  <si>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</si>
  <si>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</si>
  <si>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</si>
  <si>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</si>
  <si>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</si>
  <si>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</si>
  <si>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</si>
  <si>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</si>
  <si>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</si>
  <si>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</si>
  <si>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</si>
  <si>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</si>
  <si>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</si>
  <si>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</si>
  <si>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</si>
  <si>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</si>
  <si>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</si>
  <si>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</si>
  <si>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</si>
  <si>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</si>
  <si>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</si>
  <si>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</si>
  <si>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</si>
  <si>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</si>
  <si>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</si>
  <si>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</si>
  <si>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</si>
  <si>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</si>
  <si>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</si>
  <si>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</si>
  <si>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</si>
  <si>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</si>
  <si>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</si>
  <si>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</si>
  <si>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</si>
  <si>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</si>
  <si>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</si>
  <si>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</si>
  <si>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</si>
  <si>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</si>
  <si>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</si>
  <si>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</si>
  <si>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</si>
  <si>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</si>
  <si>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</si>
  <si>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</si>
  <si>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</si>
  <si>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</si>
  <si>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</si>
  <si>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</si>
  <si>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</si>
  <si>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</si>
  <si>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</si>
  <si>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</si>
  <si>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</si>
  <si>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</si>
  <si>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</si>
  <si>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</si>
  <si>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</si>
  <si>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</si>
  <si>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</si>
  <si>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</si>
  <si>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</si>
  <si>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</si>
  <si>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</si>
  <si>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</si>
  <si>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</si>
  <si>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</si>
  <si>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</si>
  <si>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</si>
  <si>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</si>
  <si>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</si>
  <si>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</si>
  <si>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</si>
  <si>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</si>
  <si>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</si>
  <si>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</si>
  <si>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</si>
  <si>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</si>
  <si>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</si>
  <si>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</si>
  <si>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</si>
  <si>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</si>
  <si>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</si>
  <si>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</si>
  <si>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</si>
  <si>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</si>
  <si>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</si>
  <si>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</si>
  <si>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</si>
  <si>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</si>
  <si>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</si>
  <si>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</si>
  <si>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</si>
  <si>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</si>
  <si>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</si>
  <si>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</si>
  <si>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</si>
  <si>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</si>
  <si>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</si>
  <si>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</si>
  <si>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</si>
  <si>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</si>
  <si>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</si>
  <si>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</si>
  <si>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</si>
  <si>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</si>
  <si>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</si>
  <si>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</si>
  <si>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</si>
  <si>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</si>
  <si>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</si>
  <si>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</si>
  <si>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</si>
  <si>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</si>
  <si>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</si>
  <si>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</si>
  <si>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</si>
  <si>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</si>
  <si>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</si>
  <si>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</si>
  <si>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</si>
  <si>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</si>
  <si>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</si>
  <si>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</si>
  <si>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</si>
  <si>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</si>
  <si>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</si>
  <si>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</si>
  <si>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</si>
  <si>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</si>
  <si>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</si>
  <si>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</si>
  <si>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</si>
  <si>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</si>
  <si>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</si>
  <si>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</si>
  <si>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</si>
  <si>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</si>
  <si>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</si>
  <si>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</si>
  <si>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</si>
  <si>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</si>
  <si>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</si>
  <si>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</si>
  <si>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</si>
  <si>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</si>
  <si>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</si>
  <si>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</si>
  <si>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</si>
  <si>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</si>
  <si>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</si>
  <si>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</si>
  <si>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</si>
  <si>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</si>
  <si>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</si>
  <si>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</si>
  <si>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</si>
  <si>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</si>
  <si>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</si>
  <si>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</si>
  <si>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</si>
  <si>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</si>
  <si>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</si>
  <si>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</si>
  <si>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</si>
  <si>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</si>
  <si>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</si>
  <si>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</si>
  <si>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</si>
  <si>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</si>
  <si>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</si>
  <si>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</si>
  <si>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</si>
  <si>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</si>
  <si>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</si>
  <si>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</si>
  <si>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</si>
  <si>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</si>
  <si>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</si>
  <si>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</si>
  <si>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</si>
  <si>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</si>
  <si>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</si>
  <si>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</si>
  <si>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</si>
  <si>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</si>
  <si>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</si>
  <si>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</si>
  <si>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</si>
  <si>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</si>
  <si>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</si>
  <si>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</si>
  <si>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</si>
  <si>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</si>
  <si>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</si>
  <si>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</si>
  <si>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</si>
  <si>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</si>
  <si>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</si>
  <si>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</si>
  <si>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</si>
  <si>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</si>
  <si>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</si>
  <si>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</si>
  <si>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</si>
  <si>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</si>
  <si>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</si>
  <si>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</si>
  <si>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</si>
  <si>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</si>
  <si>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</si>
  <si>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</si>
  <si>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</si>
  <si>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</si>
  <si>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</si>
  <si>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</si>
  <si>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</si>
  <si>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</si>
  <si>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</si>
  <si>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</si>
  <si>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</si>
  <si>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</si>
  <si>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</si>
  <si>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</si>
  <si>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</si>
  <si>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</si>
  <si>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</si>
  <si>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</si>
  <si>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</si>
  <si>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</si>
  <si>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</si>
  <si>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</si>
  <si>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</si>
  <si>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</si>
  <si>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</si>
  <si>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</si>
  <si>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</si>
  <si>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</si>
  <si>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</si>
  <si>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</si>
  <si>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</si>
  <si>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</si>
  <si>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</si>
  <si>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</si>
  <si>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</si>
  <si>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</si>
  <si>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</si>
  <si>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</si>
  <si>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</si>
  <si>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</si>
  <si>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</si>
  <si>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</si>
  <si>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</si>
  <si>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</si>
  <si>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</si>
  <si>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</si>
  <si>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</si>
  <si>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</si>
  <si>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</si>
  <si>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</si>
  <si>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</si>
  <si>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</si>
  <si>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</si>
  <si>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</si>
  <si>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</si>
  <si>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</si>
  <si>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</si>
  <si>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</si>
  <si>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</si>
  <si>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</si>
  <si>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</si>
  <si>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</si>
  <si>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</si>
  <si>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</si>
  <si>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</si>
  <si>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</si>
  <si>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</si>
  <si>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</si>
  <si>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</si>
  <si>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</si>
  <si>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</si>
  <si>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</si>
  <si>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</si>
  <si>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</si>
  <si>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</si>
  <si>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</si>
  <si>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</si>
  <si>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</si>
  <si>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</si>
  <si>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</si>
  <si>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</si>
  <si>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</si>
  <si>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</si>
  <si>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</si>
  <si>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</si>
  <si>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</si>
  <si>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</si>
  <si>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</si>
  <si>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</si>
  <si>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</si>
  <si>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</si>
  <si>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</si>
  <si>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</si>
  <si>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</si>
  <si>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</si>
  <si>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</si>
  <si>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</si>
  <si>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</si>
  <si>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</si>
  <si>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</si>
  <si>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</si>
  <si>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</si>
  <si>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</si>
  <si>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</si>
  <si>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</si>
  <si>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</si>
  <si>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</si>
  <si>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</si>
  <si>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</si>
  <si>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</si>
  <si>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</si>
  <si>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</si>
  <si>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</si>
  <si>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</si>
  <si>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</si>
  <si>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</si>
  <si>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</si>
  <si>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</si>
  <si>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</si>
  <si>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</si>
  <si>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</si>
  <si>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</si>
  <si>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</si>
  <si>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</si>
  <si>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</si>
  <si>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</si>
  <si>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</si>
  <si>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</si>
  <si>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</si>
  <si>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</si>
  <si>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</si>
  <si>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</si>
  <si>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</si>
  <si>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</si>
  <si>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</si>
  <si>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</si>
  <si>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</si>
  <si>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</si>
  <si>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</si>
  <si>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</si>
  <si>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</si>
  <si>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</si>
  <si>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</si>
  <si>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</si>
  <si>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</si>
  <si>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</si>
  <si>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</si>
  <si>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</si>
  <si>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</si>
  <si>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</si>
  <si>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</si>
  <si>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</si>
  <si>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</si>
  <si>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</si>
  <si>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</si>
  <si>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</si>
  <si>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</si>
  <si>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</si>
  <si>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</si>
  <si>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</si>
  <si>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</si>
  <si>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</si>
  <si>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</si>
  <si>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</si>
  <si>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</si>
  <si>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</si>
  <si>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</si>
  <si>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</si>
  <si>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</si>
  <si>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</si>
  <si>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</si>
  <si>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</si>
  <si>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</si>
  <si>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</si>
  <si>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</si>
  <si>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</si>
  <si>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</si>
  <si>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</si>
  <si>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</si>
  <si>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</si>
  <si>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</si>
  <si>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</si>
  <si>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</si>
  <si>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</si>
  <si>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</si>
  <si>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</si>
  <si>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</si>
  <si>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</si>
  <si>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</si>
  <si>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</si>
  <si>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</si>
  <si>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</si>
  <si>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</si>
  <si>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</si>
  <si>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</si>
  <si>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</si>
  <si>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</si>
  <si>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</si>
  <si>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</si>
  <si>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</si>
  <si>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</si>
  <si>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</si>
  <si>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</si>
  <si>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</si>
  <si>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</si>
  <si>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</si>
  <si>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</si>
  <si>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</si>
  <si>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</si>
  <si>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</si>
  <si>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</si>
  <si>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</si>
  <si>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</si>
  <si>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</si>
  <si>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</si>
  <si>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</si>
  <si>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</si>
  <si>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</si>
  <si>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</si>
  <si>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</si>
  <si>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</si>
  <si>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</si>
  <si>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</si>
  <si>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</si>
  <si>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</si>
  <si>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</si>
  <si>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</si>
  <si>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</si>
  <si>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</si>
  <si>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</si>
  <si>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</si>
  <si>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</si>
  <si>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</si>
  <si>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</si>
  <si>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</si>
  <si>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</si>
  <si>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</si>
  <si>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</si>
  <si>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</si>
  <si>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</si>
  <si>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</si>
  <si>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</si>
  <si>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</si>
  <si>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</si>
  <si>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</si>
  <si>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</si>
  <si>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</si>
  <si>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</si>
  <si>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</si>
  <si>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</si>
  <si>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</si>
  <si>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</si>
  <si>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</si>
  <si>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</si>
  <si>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</si>
  <si>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</si>
  <si>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</si>
  <si>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</si>
  <si>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</si>
  <si>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</si>
  <si>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</si>
  <si>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</si>
  <si>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</si>
  <si>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</si>
  <si>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</si>
  <si>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</si>
  <si>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</si>
  <si>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</si>
  <si>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</si>
  <si>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</si>
  <si>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</si>
  <si>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</si>
  <si>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</si>
  <si>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</si>
  <si>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</si>
  <si>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</si>
  <si>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</si>
  <si>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</si>
  <si>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</si>
  <si>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</si>
  <si>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</si>
  <si>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</si>
  <si>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</si>
  <si>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</si>
  <si>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</si>
  <si>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</si>
  <si>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</si>
  <si>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</si>
  <si>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</si>
  <si>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</si>
  <si>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</si>
  <si>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</si>
  <si>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</si>
  <si>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</si>
  <si>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</si>
  <si>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</si>
  <si>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</si>
  <si>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</si>
  <si>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</si>
  <si>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</si>
  <si>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</si>
  <si>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</si>
  <si>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</si>
  <si>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</si>
  <si>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</si>
  <si>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</si>
  <si>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</si>
  <si>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</si>
  <si>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</si>
  <si>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</si>
  <si>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</si>
  <si>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</si>
  <si>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</si>
  <si>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</si>
  <si>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</si>
  <si>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</si>
  <si>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</si>
  <si>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</si>
  <si>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</si>
  <si>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</si>
  <si>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</si>
  <si>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</si>
  <si>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</si>
  <si>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</si>
  <si>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</si>
  <si>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</si>
  <si>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</si>
  <si>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</si>
  <si>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</si>
  <si>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</si>
  <si>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</si>
  <si>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</si>
  <si>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</si>
  <si>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</si>
  <si>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</si>
  <si>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</si>
  <si>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</si>
  <si>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</si>
  <si>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</si>
  <si>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</si>
  <si>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</si>
  <si>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</si>
  <si>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</si>
  <si>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</si>
  <si>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</si>
  <si>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</si>
  <si>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</si>
  <si>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</si>
  <si>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</si>
  <si>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</si>
  <si>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</si>
  <si>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</si>
  <si>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</si>
  <si>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</si>
  <si>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</si>
  <si>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</si>
  <si>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</si>
  <si>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</si>
  <si>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</si>
  <si>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</si>
  <si>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</si>
  <si>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</si>
  <si>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</si>
  <si>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</si>
  <si>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</si>
  <si>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</si>
  <si>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</si>
  <si>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</si>
  <si>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</si>
  <si>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</si>
  <si>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</si>
  <si>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</si>
  <si>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</si>
  <si>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</si>
  <si>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</si>
  <si>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</si>
  <si>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</si>
  <si>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</si>
  <si>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</si>
  <si>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</si>
  <si>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</si>
  <si>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</si>
  <si>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</si>
  <si>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</si>
  <si>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</si>
  <si>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</si>
  <si>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</si>
  <si>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</si>
  <si>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</si>
  <si>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</si>
  <si>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</si>
  <si>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</si>
  <si>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</si>
  <si>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</si>
  <si>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</si>
  <si>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</si>
  <si>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</si>
  <si>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</si>
  <si>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</si>
  <si>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</si>
  <si>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</si>
  <si>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</si>
  <si>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</si>
  <si>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</si>
  <si>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</si>
  <si>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</si>
  <si>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</si>
  <si>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</si>
  <si>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</si>
  <si>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</si>
  <si>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</si>
  <si>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</si>
  <si>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</si>
  <si>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</si>
  <si>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</si>
  <si>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</si>
  <si>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</si>
  <si>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</si>
  <si>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</si>
  <si>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</si>
  <si>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</si>
  <si>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</si>
  <si>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</si>
  <si>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</si>
  <si>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</si>
  <si>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</si>
  <si>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</si>
  <si>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</si>
  <si>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</si>
  <si>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</si>
  <si>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</si>
  <si>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</si>
  <si>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</si>
  <si>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</si>
  <si>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</si>
  <si>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</si>
  <si>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</si>
  <si>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</si>
  <si>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</si>
  <si>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</si>
  <si>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</si>
  <si>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</si>
  <si>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</si>
  <si>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</si>
  <si>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</si>
  <si>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</si>
  <si>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</si>
  <si>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</si>
  <si>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</si>
  <si>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</si>
  <si>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</si>
  <si>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</si>
  <si>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</si>
  <si>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</si>
  <si>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</si>
  <si>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</si>
  <si>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</si>
  <si>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</si>
  <si>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</si>
  <si>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</si>
  <si>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</si>
  <si>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</si>
  <si>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</si>
  <si>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</si>
  <si>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</si>
  <si>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</si>
  <si>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</si>
  <si>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</si>
  <si>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</si>
  <si>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</si>
  <si>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</si>
  <si>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</si>
  <si>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</si>
  <si>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</si>
  <si>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</si>
  <si>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</si>
  <si>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</si>
  <si>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</si>
  <si>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</si>
  <si>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</si>
  <si>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</si>
  <si>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</si>
  <si>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</si>
  <si>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</si>
  <si>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</si>
  <si>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</si>
  <si>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</si>
  <si>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</si>
  <si>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</si>
  <si>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</si>
  <si>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</si>
  <si>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</si>
  <si>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</si>
  <si>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</si>
  <si>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</si>
  <si>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</si>
  <si>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</si>
  <si>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</si>
  <si>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</si>
  <si>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</si>
  <si>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</si>
  <si>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</si>
  <si>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</si>
  <si>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</si>
  <si>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</si>
  <si>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</si>
  <si>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</si>
  <si>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</si>
  <si>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</si>
  <si>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</si>
  <si>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</si>
  <si>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</si>
  <si>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</si>
  <si>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</si>
  <si>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</si>
  <si>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</si>
  <si>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</si>
  <si>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</si>
  <si>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</si>
  <si>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</si>
  <si>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</si>
  <si>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</si>
  <si>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</si>
  <si>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</si>
  <si>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</si>
  <si>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</si>
  <si>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</si>
  <si>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</si>
  <si>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</si>
  <si>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</si>
  <si>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</si>
  <si>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</si>
  <si>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</si>
  <si>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</si>
  <si>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</si>
  <si>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</si>
  <si>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</si>
  <si>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</si>
  <si>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</si>
  <si>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</si>
  <si>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</si>
  <si>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</si>
  <si>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</si>
  <si>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</si>
  <si>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</si>
  <si>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</si>
  <si>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</si>
  <si>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</si>
  <si>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</si>
  <si>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</si>
  <si>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</si>
  <si>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</si>
  <si>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</si>
  <si>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</si>
  <si>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</si>
  <si>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</si>
  <si>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</si>
  <si>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</si>
  <si>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</si>
  <si>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</si>
  <si>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</si>
  <si>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</si>
  <si>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</si>
  <si>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</si>
  <si>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</si>
  <si>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</si>
  <si>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</si>
  <si>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</si>
  <si>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</si>
  <si>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</si>
  <si>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</si>
  <si>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</si>
  <si>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</si>
  <si>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</si>
  <si>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</si>
  <si>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</si>
  <si>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</si>
  <si>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</si>
  <si>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</si>
  <si>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</si>
  <si>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</si>
  <si>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</si>
  <si>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</si>
  <si>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</si>
  <si>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</si>
  <si>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</si>
  <si>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</si>
  <si>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</si>
  <si>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</si>
  <si>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</si>
  <si>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</si>
  <si>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</si>
  <si>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</si>
  <si>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</si>
  <si>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</si>
  <si>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</si>
  <si>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</si>
  <si>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</si>
  <si>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</si>
  <si>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</si>
  <si>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</si>
  <si>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</si>
  <si>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</si>
  <si>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</si>
  <si>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</si>
  <si>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</si>
  <si>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</si>
  <si>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</si>
  <si>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</si>
  <si>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</si>
  <si>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</si>
  <si>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</si>
  <si>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</si>
  <si>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</si>
  <si>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</si>
  <si>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</si>
  <si>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</si>
  <si>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</si>
  <si>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</si>
  <si>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</si>
  <si>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</si>
  <si>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</si>
  <si>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</si>
  <si>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</si>
  <si>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</si>
  <si>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</si>
  <si>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</si>
  <si>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</si>
  <si>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</si>
  <si>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</si>
  <si>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</si>
  <si>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</si>
  <si>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</si>
  <si>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</si>
  <si>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</si>
  <si>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</si>
  <si>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</si>
  <si>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</si>
  <si>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</si>
  <si>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</si>
  <si>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</si>
  <si>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</si>
  <si>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</si>
  <si>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</si>
  <si>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</si>
  <si>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</si>
  <si>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</si>
  <si>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</si>
  <si>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</si>
  <si>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</si>
  <si>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</si>
  <si>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</si>
  <si>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</si>
  <si>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</si>
  <si>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</si>
  <si>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</si>
  <si>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</si>
  <si>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</si>
  <si>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</si>
  <si>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</si>
  <si>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</si>
  <si>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</si>
  <si>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</si>
  <si>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</si>
  <si>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</si>
  <si>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</si>
  <si>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</si>
  <si>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</si>
  <si>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</si>
  <si>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</si>
  <si>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</si>
  <si>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</si>
  <si>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</si>
  <si>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</si>
  <si>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</si>
  <si>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</si>
  <si>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</si>
  <si>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</si>
  <si>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</si>
  <si>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</si>
  <si>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</si>
  <si>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</si>
  <si>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</si>
  <si>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</si>
  <si>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</si>
  <si>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</si>
  <si>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</si>
  <si>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</si>
  <si>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</si>
  <si>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</si>
  <si>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</si>
  <si>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</si>
  <si>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</si>
  <si>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</si>
  <si>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</si>
  <si>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</si>
  <si>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</si>
  <si>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</si>
  <si>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</si>
  <si>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</si>
  <si>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</si>
  <si>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</si>
  <si>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</si>
  <si>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</si>
  <si>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</si>
  <si>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</si>
  <si>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</si>
  <si>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</si>
  <si>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</si>
  <si>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</si>
  <si>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</si>
  <si>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</si>
  <si>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</si>
  <si>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</si>
  <si>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</si>
  <si>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</si>
  <si>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</si>
  <si>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</si>
  <si>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</si>
  <si>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</si>
  <si>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</si>
  <si>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</si>
  <si>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</si>
  <si>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</si>
  <si>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</si>
  <si>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</si>
  <si>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</si>
  <si>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</si>
  <si>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</si>
  <si>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</si>
  <si>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</si>
  <si>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</si>
  <si>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</si>
  <si>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</si>
  <si>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</si>
  <si>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</si>
  <si>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</si>
  <si>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</si>
  <si>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</si>
  <si>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</si>
  <si>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</si>
  <si>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</si>
  <si>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</si>
  <si>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</si>
  <si>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</si>
  <si>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</si>
  <si>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</si>
  <si>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</si>
  <si>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</si>
  <si>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</si>
  <si>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</si>
  <si>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</si>
  <si>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</si>
  <si>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</si>
  <si>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</si>
  <si>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</si>
  <si>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</si>
  <si>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</si>
  <si>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</si>
  <si>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</si>
  <si>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</si>
  <si>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</si>
  <si>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</si>
  <si>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</si>
  <si>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</si>
  <si>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</si>
  <si>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</si>
  <si>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</si>
  <si>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</si>
  <si>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</si>
  <si>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</si>
  <si>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</si>
  <si>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</si>
  <si>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</si>
  <si>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</si>
  <si>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</si>
  <si>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</si>
  <si>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</si>
  <si>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</si>
  <si>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</si>
  <si>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</si>
  <si>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</si>
  <si>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</si>
  <si>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</si>
  <si>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</si>
  <si>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</si>
  <si>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</si>
  <si>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</si>
  <si>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</si>
  <si>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</si>
  <si>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</si>
  <si>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</si>
  <si>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</si>
  <si>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</si>
  <si>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</si>
  <si>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</si>
  <si>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</si>
  <si>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</si>
  <si>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</si>
  <si>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</si>
  <si>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</si>
  <si>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</si>
  <si>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</si>
  <si>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</si>
  <si>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</si>
  <si>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</si>
  <si>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</si>
  <si>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</si>
  <si>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</si>
  <si>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</si>
  <si>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</si>
  <si>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</si>
  <si>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</si>
  <si>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</si>
  <si>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</si>
  <si>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</si>
  <si>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</si>
  <si>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</si>
  <si>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</si>
  <si>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</si>
  <si>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</si>
  <si>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</si>
  <si>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</si>
  <si>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</si>
  <si>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</si>
  <si>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</si>
  <si>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</si>
  <si>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</si>
  <si>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</si>
  <si>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</si>
  <si>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</si>
  <si>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</si>
  <si>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</si>
  <si>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</si>
  <si>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</si>
  <si>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</si>
  <si>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</si>
  <si>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</si>
  <si>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</si>
  <si>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</si>
  <si>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</si>
  <si>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</si>
  <si>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</si>
  <si>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</si>
  <si>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</si>
  <si>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</si>
  <si>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</si>
  <si>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</si>
  <si>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</si>
  <si>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</si>
  <si>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</si>
  <si>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</si>
  <si>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</si>
  <si>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</si>
  <si>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</si>
  <si>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</si>
  <si>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</si>
  <si>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</si>
  <si>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</si>
  <si>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</si>
  <si>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</si>
  <si>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</si>
  <si>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</si>
  <si>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</si>
  <si>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</si>
  <si>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</si>
  <si>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</si>
  <si>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</si>
  <si>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</si>
  <si>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</si>
  <si>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</si>
  <si>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</si>
  <si>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</si>
  <si>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</si>
  <si>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</si>
  <si>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</si>
  <si>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</si>
  <si>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</si>
  <si>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</si>
  <si>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</si>
  <si>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</si>
  <si>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</si>
  <si>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</si>
  <si>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</si>
  <si>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</si>
  <si>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</si>
  <si>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</si>
  <si>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</si>
  <si>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</si>
  <si>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</si>
  <si>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</si>
  <si>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</si>
  <si>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</si>
  <si>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</si>
  <si>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</si>
  <si>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</si>
  <si>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</si>
  <si>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</si>
  <si>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</si>
  <si>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</si>
  <si>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</si>
  <si>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</si>
  <si>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</si>
  <si>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</si>
  <si>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</si>
  <si>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</si>
  <si>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</si>
  <si>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</si>
  <si>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</si>
  <si>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</si>
  <si>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</si>
  <si>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</si>
  <si>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</si>
  <si>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</si>
  <si>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</si>
  <si>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</si>
  <si>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</si>
  <si>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</si>
  <si>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</si>
  <si>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</si>
  <si>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</si>
  <si>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</si>
  <si>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</si>
  <si>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</si>
  <si>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</si>
  <si>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</si>
  <si>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</si>
  <si>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</si>
  <si>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</si>
  <si>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</si>
  <si>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</si>
  <si>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</si>
  <si>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</si>
  <si>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</si>
  <si>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</si>
  <si>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</si>
  <si>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</si>
  <si>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</si>
  <si>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</si>
  <si>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</si>
  <si>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</si>
  <si>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</si>
  <si>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</si>
  <si>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</si>
  <si>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</si>
  <si>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</si>
  <si>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</si>
  <si>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</si>
  <si>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</si>
  <si>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</si>
  <si>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</si>
  <si>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</si>
  <si>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</si>
  <si>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</si>
  <si>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</si>
  <si>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</si>
  <si>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</si>
  <si>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</si>
  <si>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</si>
  <si>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</si>
  <si>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</si>
  <si>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</si>
  <si>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</si>
  <si>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</si>
  <si>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</si>
  <si>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</si>
  <si>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</si>
  <si>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</si>
  <si>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</si>
  <si>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</si>
  <si>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</si>
  <si>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</si>
  <si>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</si>
  <si>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</si>
  <si>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</si>
  <si>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</si>
  <si>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</si>
  <si>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</si>
  <si>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</si>
  <si>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</si>
  <si>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</si>
  <si>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</si>
  <si>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</si>
  <si>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</si>
  <si>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</si>
  <si>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</si>
  <si>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</si>
  <si>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</si>
  <si>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</si>
  <si>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</si>
  <si>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</si>
  <si>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</si>
  <si>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</si>
  <si>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</si>
  <si>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</si>
  <si>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</si>
  <si>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</si>
  <si>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</si>
  <si>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</si>
  <si>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</si>
  <si>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</si>
  <si>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</si>
  <si>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</si>
  <si>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</si>
  <si>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</si>
  <si>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</si>
  <si>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</si>
  <si>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</si>
  <si>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</si>
  <si>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</si>
  <si>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</si>
  <si>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</si>
  <si>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</si>
  <si>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</si>
  <si>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</si>
  <si>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</si>
  <si>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</si>
  <si>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</si>
  <si>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</si>
  <si>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</si>
  <si>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</si>
  <si>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</si>
  <si>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</si>
  <si>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</si>
  <si>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</si>
  <si>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</si>
  <si>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</si>
  <si>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</si>
  <si>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</si>
  <si>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</si>
  <si>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</si>
  <si>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</si>
  <si>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</si>
  <si>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</si>
  <si>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</si>
  <si>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</si>
  <si>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</si>
  <si>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</si>
  <si>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</si>
  <si>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</si>
  <si>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</si>
  <si>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</si>
  <si>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</si>
  <si>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</si>
  <si>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</si>
  <si>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</si>
  <si>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</si>
  <si>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</si>
  <si>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</si>
  <si>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</si>
  <si>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</si>
  <si>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</si>
  <si>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</si>
  <si>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</si>
  <si>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</si>
  <si>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</si>
  <si>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</si>
  <si>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</si>
  <si>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</si>
  <si>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</si>
  <si>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</si>
  <si>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</si>
  <si>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</si>
  <si>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</si>
  <si>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</si>
  <si>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</si>
  <si>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</si>
  <si>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</si>
  <si>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</si>
  <si>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</si>
  <si>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</si>
  <si>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</si>
  <si>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</si>
  <si>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</si>
  <si>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</si>
  <si>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</si>
  <si>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</si>
  <si>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</si>
  <si>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</si>
  <si>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</si>
  <si>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</si>
  <si>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</si>
  <si>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</si>
  <si>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</si>
  <si>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</si>
  <si>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</si>
  <si>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</si>
  <si>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</si>
  <si>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</si>
  <si>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</si>
  <si>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</si>
  <si>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</si>
  <si>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</si>
  <si>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</si>
  <si>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</si>
  <si>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</si>
  <si>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</si>
  <si>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</si>
  <si>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</si>
  <si>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</si>
  <si>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</si>
  <si>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</si>
  <si>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</si>
  <si>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</si>
  <si>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</si>
  <si>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</si>
  <si>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</si>
  <si>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</si>
  <si>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</si>
  <si>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</si>
  <si>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</si>
  <si>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</si>
  <si>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</si>
  <si>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</si>
  <si>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</si>
  <si>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</si>
  <si>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</si>
  <si>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</si>
  <si>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</si>
  <si>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</si>
  <si>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</si>
  <si>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</si>
  <si>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</si>
  <si>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</si>
  <si>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</si>
  <si>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</si>
  <si>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</si>
  <si>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</si>
  <si>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</si>
  <si>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</si>
  <si>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</si>
  <si>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</si>
  <si>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</si>
  <si>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</si>
  <si>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</si>
  <si>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</si>
  <si>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</si>
  <si>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</si>
  <si>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</si>
  <si>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</si>
  <si>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</si>
  <si>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</si>
  <si>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</si>
  <si>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</si>
  <si>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</si>
  <si>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</si>
  <si>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</si>
  <si>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</si>
  <si>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</si>
  <si>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</si>
  <si>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</si>
  <si>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</si>
  <si>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</si>
  <si>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</si>
  <si>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</si>
  <si>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</si>
  <si>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</si>
  <si>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</si>
  <si>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</si>
  <si>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</si>
  <si>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</si>
  <si>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</si>
  <si>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</si>
  <si>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</si>
  <si>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</si>
  <si>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</si>
  <si>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</si>
  <si>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</si>
  <si>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</si>
  <si>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</si>
  <si>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</si>
  <si>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</si>
  <si>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</si>
  <si>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</si>
  <si>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</si>
  <si>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</si>
  <si>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</si>
  <si>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</si>
  <si>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</si>
  <si>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</si>
  <si>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</si>
  <si>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</si>
  <si>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</si>
  <si>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</si>
  <si>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</si>
  <si>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</si>
  <si>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</si>
  <si>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</si>
  <si>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</si>
  <si>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</si>
  <si>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</si>
  <si>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</si>
  <si>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</si>
  <si>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</si>
  <si>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</si>
  <si>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</si>
  <si>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</si>
  <si>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</si>
  <si>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</si>
  <si>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</si>
  <si>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</si>
  <si>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</si>
  <si>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</si>
  <si>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</si>
  <si>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</si>
  <si>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</si>
  <si>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</si>
  <si>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</si>
  <si>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</si>
  <si>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</si>
  <si>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</si>
  <si>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</si>
  <si>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</si>
  <si>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</si>
  <si>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</si>
  <si>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</si>
  <si>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</si>
  <si>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</si>
  <si>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</si>
  <si>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</si>
  <si>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</si>
  <si>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</si>
  <si>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</si>
  <si>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</si>
  <si>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</si>
  <si>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</si>
  <si>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</si>
  <si>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</si>
  <si>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</si>
  <si>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</si>
  <si>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</si>
  <si>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</si>
  <si>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</si>
  <si>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</si>
  <si>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</si>
  <si>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</si>
  <si>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</si>
  <si>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</si>
  <si>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</si>
  <si>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</si>
  <si>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</si>
  <si>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</si>
  <si>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</si>
  <si>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</si>
  <si>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</si>
  <si>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</si>
  <si>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</si>
  <si>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</si>
  <si>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</si>
  <si>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</si>
  <si>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</si>
  <si>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</si>
  <si>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</si>
  <si>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</si>
  <si>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</si>
  <si>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</si>
  <si>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</si>
  <si>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</si>
  <si>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</si>
  <si>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</si>
  <si>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</si>
  <si>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</si>
  <si>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</si>
  <si>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</si>
  <si>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</si>
  <si>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</si>
  <si>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</si>
  <si>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</si>
  <si>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</si>
  <si>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</si>
  <si>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</si>
  <si>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</si>
  <si>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</si>
  <si>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</si>
  <si>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</si>
  <si>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</si>
  <si>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</si>
  <si>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</si>
  <si>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</si>
  <si>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</si>
  <si>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</si>
  <si>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</si>
  <si>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</si>
  <si>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</si>
  <si>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</si>
  <si>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</si>
  <si>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</si>
  <si>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</si>
  <si>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</si>
  <si>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</si>
  <si>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</si>
  <si>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</si>
  <si>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</si>
  <si>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</si>
  <si>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</si>
  <si>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</si>
  <si>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</si>
  <si>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</si>
  <si>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</si>
  <si>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</si>
  <si>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</si>
  <si>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</si>
  <si>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</si>
  <si>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</si>
  <si>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</si>
  <si>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</si>
  <si>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</si>
  <si>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</si>
  <si>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</si>
  <si>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</si>
  <si>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</si>
  <si>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</si>
  <si>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</si>
  <si>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</si>
  <si>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</si>
  <si>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</si>
  <si>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</si>
  <si>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</si>
  <si>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</si>
  <si>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</si>
  <si>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</si>
  <si>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</si>
  <si>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</si>
  <si>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</si>
  <si>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</si>
  <si>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</si>
  <si>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</si>
  <si>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</si>
  <si>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</si>
  <si>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</si>
  <si>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</si>
  <si>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</si>
  <si>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</si>
  <si>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</si>
  <si>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</si>
  <si>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</si>
  <si>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</si>
  <si>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</si>
  <si>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</si>
  <si>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</si>
  <si>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</si>
  <si>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</si>
  <si>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</si>
  <si>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</si>
  <si>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</si>
  <si>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</si>
  <si>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</si>
  <si>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</si>
  <si>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</si>
  <si>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</si>
  <si>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</si>
  <si>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</si>
  <si>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</si>
  <si>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</si>
  <si>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</si>
  <si>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</si>
  <si>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</si>
  <si>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</si>
  <si>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</si>
  <si>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</si>
  <si>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</si>
  <si>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</si>
  <si>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</si>
  <si>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</si>
  <si>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</si>
  <si>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</si>
  <si>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</si>
  <si>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</si>
  <si>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</si>
  <si>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</si>
  <si>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</si>
  <si>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</si>
  <si>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</si>
  <si>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</si>
  <si>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</si>
  <si>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</si>
  <si>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</si>
  <si>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</si>
  <si>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</si>
  <si>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</si>
  <si>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</si>
  <si>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</si>
  <si>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</si>
  <si>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</si>
  <si>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</si>
  <si>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</si>
  <si>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</si>
  <si>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</si>
  <si>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</si>
  <si>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</si>
  <si>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</si>
  <si>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</si>
  <si>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</si>
  <si>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</si>
  <si>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</si>
  <si>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</si>
  <si>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</si>
  <si>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</si>
  <si>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</si>
  <si>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</si>
  <si>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</si>
  <si>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</si>
  <si>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</si>
  <si>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</si>
  <si>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</si>
  <si>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</si>
  <si>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</si>
  <si>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</si>
  <si>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</si>
  <si>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</si>
  <si>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</si>
  <si>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</si>
  <si>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</si>
  <si>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</si>
  <si>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</si>
  <si>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</si>
  <si>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</si>
  <si>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</si>
  <si>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</si>
  <si>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</si>
  <si>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</si>
  <si>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</si>
  <si>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</si>
  <si>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</si>
  <si>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</si>
  <si>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</si>
  <si>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</si>
  <si>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</si>
  <si>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</si>
  <si>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</si>
  <si>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</si>
  <si>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</si>
  <si>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</si>
  <si>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</si>
  <si>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</si>
  <si>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</si>
  <si>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</si>
  <si>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</si>
  <si>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</si>
  <si>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</si>
  <si>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</si>
  <si>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</si>
  <si>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</si>
  <si>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</si>
  <si>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</si>
  <si>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</si>
  <si>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</si>
  <si>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</si>
  <si>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</si>
  <si>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</si>
  <si>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</si>
  <si>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</si>
  <si>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</si>
  <si>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</si>
  <si>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</si>
  <si>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</si>
  <si>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</si>
  <si>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</si>
  <si>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</si>
  <si>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</si>
  <si>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</si>
  <si>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</si>
  <si>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</si>
  <si>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</si>
  <si>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</si>
  <si>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</si>
  <si>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</si>
  <si>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</si>
  <si>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</si>
  <si>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</si>
  <si>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</si>
  <si>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</si>
  <si>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</si>
  <si>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</si>
  <si>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</si>
  <si>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</si>
  <si>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</si>
  <si>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</si>
  <si>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</si>
  <si>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</si>
  <si>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</si>
  <si>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</si>
  <si>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</si>
  <si>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</si>
  <si>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</si>
  <si>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</si>
  <si>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</si>
  <si>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</si>
  <si>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</si>
  <si>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</si>
  <si>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</si>
  <si>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</si>
  <si>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</si>
  <si>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</si>
  <si>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</si>
  <si>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</si>
  <si>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</si>
  <si>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</si>
  <si>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</si>
  <si>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</si>
  <si>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</si>
  <si>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</si>
  <si>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</si>
  <si>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</si>
  <si>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</si>
  <si>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</si>
  <si>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</si>
  <si>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</si>
  <si>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</si>
  <si>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</si>
  <si>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</si>
  <si>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</si>
  <si>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</si>
  <si>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</si>
  <si>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</si>
  <si>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</si>
  <si>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</si>
  <si>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</si>
  <si>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</si>
  <si>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</si>
  <si>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</si>
  <si>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</si>
  <si>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</si>
  <si>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</si>
  <si>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</si>
  <si>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</si>
  <si>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</si>
  <si>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</si>
  <si>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</si>
  <si>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</si>
  <si>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</si>
  <si>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</si>
  <si>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</si>
  <si>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</si>
  <si>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</si>
  <si>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</si>
  <si>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</si>
  <si>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</si>
  <si>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</si>
  <si>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</si>
  <si>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</si>
  <si>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</si>
  <si>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</si>
  <si>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</si>
  <si>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</si>
  <si>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</si>
  <si>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</si>
  <si>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</si>
  <si>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</si>
  <si>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</si>
  <si>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</si>
  <si>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</si>
  <si>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</si>
  <si>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</si>
  <si>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</si>
  <si>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</si>
  <si>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</si>
  <si>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</si>
  <si>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</si>
  <si>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</si>
  <si>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</si>
  <si>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</si>
  <si>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</si>
  <si>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</si>
  <si>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</si>
  <si>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</si>
  <si>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</si>
  <si>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</si>
  <si>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</si>
  <si>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</si>
  <si>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</si>
  <si>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</si>
  <si>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</si>
  <si>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</si>
  <si>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</si>
  <si>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</si>
  <si>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</si>
  <si>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</si>
  <si>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</si>
  <si>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</si>
  <si>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</si>
  <si>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</si>
  <si>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</si>
  <si>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</si>
  <si>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</si>
  <si>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</si>
  <si>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</si>
  <si>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</si>
  <si>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</si>
  <si>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</si>
  <si>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</si>
  <si>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</si>
  <si>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</si>
  <si>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</si>
  <si>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</si>
  <si>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</si>
  <si>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</si>
  <si>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</si>
  <si>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</si>
  <si>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</si>
  <si>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</si>
  <si>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</si>
  <si>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</si>
  <si>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</si>
  <si>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</si>
  <si>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</si>
  <si>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</si>
  <si>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</si>
  <si>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</si>
  <si>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</si>
  <si>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</si>
  <si>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</si>
  <si>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</si>
  <si>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</si>
  <si>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</si>
  <si>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</si>
  <si>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</si>
  <si>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</si>
  <si>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</si>
  <si>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</si>
  <si>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</si>
  <si>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</si>
  <si>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</si>
  <si>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</si>
  <si>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</si>
  <si>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</si>
  <si>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</si>
  <si>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</si>
  <si>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</si>
  <si>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</si>
  <si>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</si>
  <si>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</si>
  <si>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</si>
  <si>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</si>
  <si>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</si>
  <si>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</si>
  <si>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</si>
  <si>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</si>
  <si>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</si>
  <si>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</si>
  <si>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</si>
  <si>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</si>
  <si>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</si>
  <si>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</si>
  <si>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</si>
  <si>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</si>
  <si>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</si>
  <si>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</si>
  <si>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</si>
  <si>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</si>
  <si>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</si>
  <si>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</si>
  <si>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</si>
  <si>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</si>
  <si>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</si>
  <si>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</si>
  <si>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</si>
  <si>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</si>
  <si>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</si>
  <si>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</si>
  <si>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</si>
  <si>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</si>
  <si>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</si>
  <si>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</si>
  <si>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</si>
  <si>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</si>
  <si>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</si>
  <si>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</si>
  <si>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</si>
  <si>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</si>
  <si>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</si>
  <si>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</si>
  <si>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</si>
  <si>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</si>
  <si>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</si>
  <si>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</si>
  <si>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</si>
  <si>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</si>
  <si>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</si>
  <si>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</si>
  <si>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</si>
  <si>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</si>
  <si>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</si>
  <si>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</si>
  <si>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</si>
  <si>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</si>
  <si>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</si>
  <si>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</si>
  <si>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</si>
  <si>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</si>
  <si>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</si>
  <si>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</si>
  <si>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</si>
  <si>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</si>
  <si>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</si>
  <si>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</si>
  <si>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</si>
  <si>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</si>
  <si>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</si>
  <si>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</si>
  <si>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</si>
  <si>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</si>
  <si>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</si>
  <si>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</si>
  <si>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</si>
  <si>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</si>
  <si>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</si>
  <si>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</si>
  <si>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</si>
  <si>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</si>
  <si>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</si>
  <si>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</si>
  <si>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</si>
  <si>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</si>
  <si>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</si>
  <si>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</si>
  <si>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</si>
  <si>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</si>
  <si>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</si>
  <si>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</si>
  <si>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</si>
  <si>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</si>
  <si>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</si>
  <si>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</si>
  <si>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</si>
  <si>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</si>
  <si>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</si>
  <si>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</si>
  <si>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</si>
  <si>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</si>
  <si>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</si>
  <si>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</si>
  <si>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</si>
  <si>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</si>
  <si>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</si>
  <si>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</si>
  <si>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</si>
  <si>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</si>
  <si>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</si>
  <si>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</si>
  <si>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</si>
  <si>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</si>
  <si>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</si>
  <si>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</si>
  <si>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</si>
  <si>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</si>
  <si>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</si>
  <si>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</si>
  <si>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</si>
  <si>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</si>
  <si>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</si>
  <si>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</si>
  <si>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</si>
  <si>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</si>
  <si>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</si>
  <si>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</si>
  <si>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</si>
  <si>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</si>
  <si>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</si>
  <si>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</si>
  <si>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</si>
  <si>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</si>
  <si>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</si>
  <si>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</si>
  <si>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</si>
  <si>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</si>
  <si>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</si>
  <si>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</si>
  <si>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</si>
  <si>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</si>
  <si>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</si>
  <si>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</si>
  <si>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</si>
  <si>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</si>
  <si>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</si>
  <si>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</si>
  <si>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</si>
  <si>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</si>
  <si>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</si>
  <si>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</si>
  <si>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</si>
  <si>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</si>
  <si>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</si>
  <si>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</si>
  <si>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</si>
  <si>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</si>
  <si>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</si>
  <si>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</si>
  <si>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</si>
  <si>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</si>
  <si>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</si>
  <si>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</si>
  <si>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</si>
  <si>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</si>
  <si>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</si>
  <si>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</si>
  <si>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</si>
  <si>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</si>
  <si>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</si>
  <si>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</si>
  <si>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</si>
  <si>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</si>
  <si>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</si>
  <si>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</si>
  <si>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</si>
  <si>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</si>
  <si>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</si>
  <si>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</si>
  <si>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</si>
  <si>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</si>
  <si>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</si>
  <si>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</si>
  <si>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</si>
  <si>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</si>
  <si>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</si>
  <si>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</si>
  <si>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</si>
  <si>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</si>
  <si>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</si>
  <si>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</si>
  <si>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</si>
  <si>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</si>
  <si>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</si>
  <si>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</si>
  <si>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</si>
  <si>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</si>
  <si>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</si>
  <si>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</si>
  <si>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</si>
  <si>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</si>
  <si>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</si>
  <si>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</si>
  <si>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</si>
  <si>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</si>
  <si>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</si>
  <si>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</si>
  <si>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</si>
  <si>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</si>
  <si>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</si>
  <si>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</si>
  <si>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</si>
  <si>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</si>
  <si>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</si>
  <si>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</si>
  <si>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</si>
  <si>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</si>
  <si>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</si>
  <si>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</si>
  <si>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</si>
  <si>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</si>
  <si>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</si>
  <si>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</si>
  <si>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</si>
  <si>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</si>
  <si>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</si>
  <si>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</si>
  <si>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</si>
  <si>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</si>
  <si>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</si>
  <si>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</si>
  <si>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</si>
  <si>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</si>
  <si>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</si>
  <si>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</si>
  <si>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</si>
  <si>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</si>
  <si>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</si>
  <si>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</si>
  <si>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</si>
  <si>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</si>
  <si>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</si>
  <si>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</si>
  <si>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</si>
  <si>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</si>
  <si>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</si>
  <si>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</si>
  <si>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</si>
  <si>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</si>
  <si>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</si>
  <si>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</si>
  <si>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</si>
  <si>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</si>
  <si>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</si>
  <si>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</si>
  <si>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</si>
  <si>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</si>
  <si>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</si>
  <si>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</si>
  <si>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</si>
  <si>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</si>
  <si>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</si>
  <si>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</si>
  <si>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</si>
  <si>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</si>
  <si>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</si>
  <si>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</si>
  <si>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</si>
  <si>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</si>
  <si>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</si>
  <si>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</si>
  <si>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</si>
  <si>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</si>
  <si>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</si>
  <si>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</si>
  <si>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</si>
  <si>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</si>
  <si>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</si>
  <si>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</si>
  <si>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</si>
  <si>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</si>
  <si>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</si>
  <si>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</si>
  <si>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</si>
  <si>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</si>
  <si>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</si>
  <si>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</si>
  <si>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</si>
  <si>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</si>
  <si>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</si>
  <si>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</si>
  <si>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</si>
  <si>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</si>
  <si>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</si>
  <si>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</si>
  <si>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</si>
  <si>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</si>
  <si>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</si>
  <si>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</si>
  <si>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</si>
  <si>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</si>
  <si>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</si>
  <si>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</si>
  <si>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</si>
  <si>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</si>
  <si>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</si>
  <si>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</si>
  <si>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</si>
  <si>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</si>
  <si>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</si>
  <si>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</si>
  <si>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</si>
  <si>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</si>
  <si>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</si>
  <si>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</si>
  <si>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</si>
  <si>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</si>
  <si>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</si>
  <si>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</si>
  <si>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</si>
  <si>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</si>
  <si>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</si>
  <si>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</si>
  <si>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</si>
  <si>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</si>
  <si>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</si>
  <si>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</si>
  <si>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</si>
  <si>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</si>
  <si>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</si>
  <si>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</si>
  <si>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</si>
  <si>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</si>
  <si>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</si>
  <si>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</si>
  <si>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</si>
  <si>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</si>
  <si>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</si>
  <si>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</si>
  <si>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</si>
  <si>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</si>
  <si>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</si>
  <si>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</si>
  <si>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</si>
  <si>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</si>
  <si>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</si>
  <si>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</si>
  <si>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</si>
  <si>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</si>
  <si>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</si>
  <si>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</si>
  <si>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</si>
  <si>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</si>
  <si>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</si>
  <si>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</si>
  <si>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</si>
  <si>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</si>
  <si>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</si>
  <si>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</si>
  <si>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</si>
  <si>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</si>
  <si>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</si>
  <si>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</si>
  <si>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</si>
  <si>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</si>
  <si>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</si>
  <si>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</si>
  <si>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</si>
  <si>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</si>
  <si>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</si>
  <si>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</si>
  <si>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</si>
  <si>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</si>
  <si>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</si>
  <si>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</si>
  <si>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</si>
  <si>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</si>
  <si>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</si>
  <si>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</si>
  <si>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</si>
  <si>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</si>
  <si>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</si>
  <si>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</si>
  <si>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</si>
  <si>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</si>
  <si>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</si>
  <si>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</si>
  <si>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</si>
  <si>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</si>
  <si>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</si>
  <si>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</si>
  <si>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</si>
  <si>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</si>
  <si>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</si>
  <si>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</si>
  <si>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</si>
  <si>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</si>
  <si>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</si>
  <si>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</si>
  <si>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</si>
  <si>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</si>
  <si>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</si>
  <si>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</si>
  <si>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</si>
  <si>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</si>
  <si>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</si>
  <si>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</si>
  <si>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</si>
  <si>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</si>
  <si>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</si>
  <si>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</si>
  <si>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</si>
  <si>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</si>
  <si>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</si>
  <si>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</si>
  <si>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</si>
  <si>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</si>
  <si>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</si>
  <si>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</si>
  <si>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</si>
  <si>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</si>
  <si>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</si>
  <si>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</si>
  <si>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</si>
  <si>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</si>
  <si>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</si>
  <si>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</si>
  <si>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</si>
  <si>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</si>
  <si>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</si>
  <si>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</si>
  <si>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</si>
  <si>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</si>
  <si>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</si>
  <si>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</si>
  <si>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</si>
  <si>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</si>
  <si>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</si>
  <si>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</si>
  <si>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</si>
  <si>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</si>
  <si>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</si>
  <si>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</si>
  <si>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</si>
  <si>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</si>
  <si>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</si>
  <si>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</si>
  <si>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</si>
  <si>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</si>
  <si>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</si>
  <si>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</si>
  <si>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</si>
  <si>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</si>
  <si>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</si>
  <si>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</si>
  <si>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</si>
  <si>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</si>
  <si>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</si>
  <si>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</si>
  <si>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</si>
  <si>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</si>
  <si>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</si>
  <si>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</si>
  <si>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</si>
  <si>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</si>
  <si>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</si>
  <si>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</si>
  <si>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</si>
  <si>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</si>
  <si>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</si>
  <si>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</si>
  <si>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</si>
  <si>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</si>
  <si>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</si>
  <si>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</si>
  <si>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</si>
  <si>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</si>
  <si>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</si>
  <si>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</si>
  <si>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</si>
  <si>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</si>
  <si>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</si>
  <si>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</si>
  <si>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</si>
  <si>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</si>
  <si>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</si>
  <si>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</si>
  <si>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</si>
  <si>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</si>
  <si>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</si>
  <si>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</si>
  <si>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</si>
  <si>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</si>
  <si>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</si>
  <si>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</si>
  <si>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</si>
  <si>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</si>
  <si>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</si>
  <si>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</si>
  <si>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</si>
  <si>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</si>
  <si>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</si>
  <si>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</si>
  <si>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</si>
  <si>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</si>
  <si>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</si>
  <si>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</si>
  <si>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</si>
  <si>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</si>
  <si>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</si>
  <si>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</si>
  <si>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</si>
  <si>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</si>
  <si>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</si>
  <si>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</si>
  <si>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</si>
  <si>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</si>
  <si>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</si>
  <si>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</si>
  <si>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</si>
  <si>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</si>
  <si>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</si>
  <si>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</si>
  <si>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</si>
  <si>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</si>
  <si>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</si>
  <si>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</si>
  <si>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</si>
  <si>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</si>
  <si>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</si>
  <si>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</si>
  <si>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</si>
  <si>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</si>
  <si>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</si>
  <si>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</si>
  <si>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</si>
  <si>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</si>
  <si>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</si>
  <si>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</si>
  <si>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</si>
  <si>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</si>
  <si>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</si>
  <si>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</si>
  <si>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</si>
  <si>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</si>
  <si>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</si>
  <si>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</si>
  <si>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</si>
  <si>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</si>
  <si>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</si>
  <si>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</si>
  <si>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</si>
  <si>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</si>
  <si>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</si>
  <si>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</si>
  <si>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</si>
  <si>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</si>
  <si>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</si>
  <si>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</si>
  <si>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</si>
  <si>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</si>
  <si>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</si>
  <si>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</si>
  <si>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</si>
  <si>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</si>
  <si>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</si>
  <si>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</si>
  <si>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</si>
  <si>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</si>
  <si>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</si>
  <si>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</si>
  <si>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</si>
  <si>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</si>
  <si>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</si>
  <si>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</si>
  <si>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</si>
  <si>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</si>
  <si>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</si>
  <si>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</si>
  <si>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</si>
  <si>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</si>
  <si>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</si>
  <si>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</si>
  <si>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</si>
  <si>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</si>
  <si>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</si>
  <si>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</si>
  <si>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</si>
  <si>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</si>
  <si>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</si>
  <si>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</si>
  <si>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</si>
  <si>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</si>
  <si>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</si>
  <si>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</si>
  <si>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</si>
  <si>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</si>
  <si>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</si>
  <si>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</si>
  <si>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</si>
  <si>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</si>
  <si>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</si>
  <si>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</si>
  <si>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</si>
  <si>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</si>
  <si>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</si>
  <si>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</si>
  <si>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</si>
  <si>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</si>
  <si>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</si>
  <si>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</si>
  <si>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</si>
  <si>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</si>
  <si>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</si>
  <si>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</si>
  <si>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</si>
  <si>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</si>
  <si>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</si>
  <si>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</si>
  <si>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</si>
  <si>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</si>
  <si>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</si>
  <si>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</si>
  <si>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</si>
  <si>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</si>
  <si>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</si>
  <si>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</si>
  <si>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</si>
  <si>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</si>
  <si>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</si>
  <si>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</si>
  <si>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</si>
  <si>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</si>
  <si>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</si>
  <si>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</si>
  <si>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</si>
  <si>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</si>
  <si>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</si>
  <si>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</si>
  <si>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</si>
  <si>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</si>
  <si>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</si>
  <si>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</si>
  <si>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</si>
  <si>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</si>
  <si>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</si>
  <si>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</si>
  <si>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</si>
  <si>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</si>
  <si>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</si>
  <si>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</si>
  <si>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</si>
  <si>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</si>
  <si>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</si>
  <si>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</si>
  <si>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</si>
  <si>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</si>
  <si>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</si>
  <si>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</si>
  <si>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</si>
  <si>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</si>
  <si>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</si>
  <si>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</si>
  <si>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</si>
  <si>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</si>
  <si>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</si>
  <si>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</si>
  <si>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</si>
  <si>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</si>
  <si>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</si>
  <si>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</si>
  <si>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</si>
  <si>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</si>
  <si>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</si>
  <si>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</si>
  <si>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</si>
  <si>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</si>
  <si>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</si>
  <si>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</si>
  <si>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</si>
  <si>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</si>
  <si>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</si>
  <si>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</si>
  <si>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</si>
  <si>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</si>
  <si>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</si>
  <si>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</si>
  <si>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</si>
  <si>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</si>
  <si>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</si>
  <si>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</si>
  <si>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</si>
  <si>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</si>
  <si>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</si>
  <si>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</si>
  <si>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</si>
  <si>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</si>
  <si>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</si>
  <si>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</si>
  <si>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</si>
  <si>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</si>
  <si>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</si>
  <si>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</si>
  <si>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</si>
  <si>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</si>
  <si>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</si>
  <si>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</si>
  <si>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</si>
  <si>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</si>
  <si>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</si>
  <si>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</si>
  <si>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</si>
  <si>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</si>
  <si>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</si>
  <si>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</si>
  <si>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</si>
  <si>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</si>
  <si>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</si>
  <si>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</si>
  <si>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</si>
  <si>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</si>
  <si>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</si>
  <si>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</si>
  <si>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</si>
  <si>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</si>
  <si>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</si>
  <si>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</si>
  <si>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</si>
  <si>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</si>
  <si>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</si>
  <si>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</si>
  <si>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</si>
  <si>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</si>
  <si>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</si>
  <si>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</si>
  <si>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</si>
  <si>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</si>
  <si>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</si>
  <si>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</si>
  <si>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</si>
  <si>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</si>
  <si>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</si>
  <si>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</si>
  <si>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</si>
  <si>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</si>
  <si>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</si>
  <si>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</si>
  <si>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</si>
  <si>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</si>
  <si>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</si>
  <si>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</si>
  <si>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</si>
  <si>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</si>
  <si>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</si>
  <si>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</si>
  <si>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</si>
  <si>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</si>
  <si>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</si>
  <si>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</si>
  <si>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</si>
  <si>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</si>
  <si>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</si>
  <si>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</si>
  <si>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</si>
  <si>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</si>
  <si>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</si>
  <si>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</si>
  <si>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</si>
  <si>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</si>
  <si>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</si>
  <si>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</si>
  <si>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</si>
  <si>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</si>
  <si>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</si>
  <si>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</si>
  <si>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</si>
  <si>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</si>
  <si>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</si>
  <si>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</si>
  <si>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</si>
  <si>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</si>
  <si>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</si>
  <si>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</si>
  <si>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</si>
  <si>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</si>
  <si>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</si>
  <si>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</si>
  <si>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</si>
  <si>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</si>
  <si>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</si>
  <si>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</si>
  <si>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</si>
  <si>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</si>
  <si>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</si>
  <si>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</si>
  <si>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</si>
  <si>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</si>
  <si>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</si>
  <si>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</si>
  <si>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</si>
  <si>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</si>
  <si>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</si>
  <si>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</si>
  <si>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</si>
  <si>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</si>
  <si>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</si>
  <si>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</si>
  <si>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</si>
  <si>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</si>
  <si>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</si>
  <si>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</si>
  <si>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</si>
  <si>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</si>
  <si>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</si>
  <si>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</si>
  <si>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</si>
  <si>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</si>
  <si>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</si>
  <si>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</si>
  <si>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</si>
  <si>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</si>
  <si>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</si>
  <si>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</si>
  <si>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</si>
  <si>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</si>
  <si>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</si>
  <si>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</si>
  <si>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</si>
  <si>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</si>
  <si>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</si>
  <si>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</si>
  <si>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</si>
  <si>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</si>
  <si>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</si>
  <si>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</si>
  <si>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</si>
  <si>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</si>
  <si>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</si>
  <si>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</si>
  <si>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</si>
  <si>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</si>
  <si>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</si>
  <si>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</si>
  <si>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</si>
  <si>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</si>
  <si>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</si>
  <si>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</si>
  <si>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</si>
  <si>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</si>
  <si>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</si>
  <si>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</si>
  <si>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</si>
  <si>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</si>
  <si>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</si>
  <si>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</si>
  <si>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</si>
  <si>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</si>
  <si>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</si>
  <si>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</si>
  <si>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</si>
  <si>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</si>
  <si>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</si>
  <si>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</si>
  <si>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</si>
  <si>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</si>
  <si>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</si>
  <si>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</si>
  <si>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</si>
  <si>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</si>
  <si>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</si>
  <si>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</si>
  <si>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</si>
  <si>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</si>
  <si>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</si>
  <si>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</si>
  <si>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</si>
  <si>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</si>
  <si>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</si>
  <si>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</si>
  <si>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</si>
  <si>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</si>
  <si>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</si>
  <si>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</si>
  <si>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</si>
  <si>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</si>
  <si>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</si>
  <si>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</si>
  <si>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</si>
  <si>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</si>
  <si>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</si>
  <si>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</si>
  <si>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</si>
  <si>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</si>
  <si>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</si>
  <si>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</si>
  <si>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</si>
  <si>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</si>
  <si>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</si>
  <si>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</si>
  <si>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</si>
  <si>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</si>
  <si>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</si>
  <si>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</si>
  <si>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</si>
  <si>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</si>
  <si>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</si>
  <si>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</si>
  <si>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</si>
  <si>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</si>
  <si>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</si>
  <si>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</si>
  <si>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</si>
  <si>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</si>
  <si>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</si>
  <si>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</si>
  <si>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</si>
  <si>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</si>
  <si>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</si>
  <si>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</si>
  <si>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</si>
  <si>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</si>
  <si>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</si>
  <si>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</si>
  <si>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</si>
  <si>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</si>
  <si>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</si>
  <si>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</si>
  <si>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</si>
  <si>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</si>
  <si>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</si>
  <si>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</si>
  <si>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</si>
  <si>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</si>
  <si>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</si>
  <si>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</si>
  <si>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</si>
  <si>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</si>
  <si>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</si>
  <si>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</si>
  <si>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</si>
  <si>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</si>
  <si>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</si>
  <si>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</si>
  <si>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</si>
  <si>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</si>
  <si>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</si>
  <si>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</si>
  <si>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</si>
  <si>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</si>
  <si>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</si>
  <si>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</si>
  <si>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</si>
  <si>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</si>
  <si>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</si>
  <si>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</si>
  <si>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</si>
  <si>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</si>
  <si>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</si>
  <si>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</si>
  <si>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</si>
  <si>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</si>
  <si>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</si>
  <si>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</si>
  <si>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</si>
  <si>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</si>
  <si>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</si>
  <si>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</si>
  <si>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</si>
  <si>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</si>
  <si>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</si>
  <si>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</si>
  <si>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</si>
  <si>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</si>
  <si>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</si>
  <si>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</si>
  <si>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</si>
  <si>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</si>
  <si>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</si>
  <si>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</si>
  <si>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</si>
  <si>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</si>
  <si>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</si>
  <si>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</si>
  <si>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</si>
  <si>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</si>
  <si>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</si>
  <si>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</si>
  <si>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</si>
  <si>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</si>
  <si>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</si>
  <si>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</si>
  <si>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</si>
  <si>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</si>
  <si>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</si>
  <si>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</si>
  <si>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</si>
  <si>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</si>
  <si>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</si>
  <si>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</si>
  <si>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</si>
  <si>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</si>
  <si>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</si>
  <si>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</si>
  <si>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</si>
  <si>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</si>
  <si>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</si>
  <si>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</si>
  <si>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</si>
  <si>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</si>
  <si>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</si>
  <si>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</si>
  <si>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</si>
  <si>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</si>
  <si>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</si>
  <si>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</si>
  <si>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</si>
  <si>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</si>
  <si>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</si>
  <si>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</si>
  <si>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</si>
  <si>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</si>
  <si>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</si>
  <si>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</si>
  <si>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</si>
  <si>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</si>
  <si>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</si>
  <si>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</si>
  <si>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</si>
  <si>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</si>
  <si>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</si>
  <si>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</si>
  <si>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</si>
  <si>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</si>
  <si>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</si>
  <si>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</si>
  <si>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</si>
  <si>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</si>
  <si>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</si>
  <si>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</si>
  <si>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</si>
  <si>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</si>
  <si>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</si>
  <si>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</si>
  <si>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</si>
  <si>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</si>
  <si>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</si>
  <si>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</si>
  <si>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</si>
  <si>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</si>
  <si>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</si>
  <si>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</si>
  <si>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</si>
  <si>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</si>
  <si>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</si>
  <si>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</si>
  <si>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</si>
  <si>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</si>
  <si>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</si>
  <si>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</si>
  <si>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</si>
  <si>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</si>
  <si>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</si>
  <si>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</si>
  <si>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</si>
  <si>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</si>
  <si>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</si>
  <si>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</si>
  <si>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</si>
  <si>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</si>
  <si>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</si>
  <si>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</si>
  <si>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</si>
  <si>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</si>
  <si>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</si>
  <si>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</si>
  <si>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</si>
  <si>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</si>
  <si>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</si>
  <si>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</si>
  <si>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</si>
  <si>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</si>
  <si>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</si>
  <si>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</si>
  <si>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</si>
  <si>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</si>
  <si>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</si>
  <si>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</si>
  <si>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</si>
  <si>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</si>
  <si>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</si>
  <si>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</si>
  <si>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</si>
  <si>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</si>
  <si>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</si>
  <si>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</si>
  <si>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</si>
  <si>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</si>
  <si>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</si>
  <si>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</si>
  <si>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</si>
  <si>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</si>
  <si>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</si>
  <si>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</si>
  <si>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</si>
  <si>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</si>
  <si>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</si>
  <si>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</si>
  <si>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</si>
  <si>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</si>
  <si>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</si>
  <si>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</si>
  <si>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</si>
  <si>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</si>
  <si>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</si>
  <si>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</si>
  <si>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</si>
  <si>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</si>
  <si>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</si>
  <si>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</si>
  <si>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</si>
  <si>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</si>
  <si>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</si>
  <si>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</si>
  <si>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</si>
  <si>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</si>
  <si>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</si>
  <si>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</si>
  <si>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</si>
  <si>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</si>
  <si>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</si>
  <si>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</si>
  <si>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</si>
  <si>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</si>
  <si>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</si>
  <si>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</si>
  <si>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</si>
  <si>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</si>
  <si>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</si>
  <si>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</si>
  <si>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</si>
  <si>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</si>
  <si>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</si>
  <si>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</si>
  <si>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</si>
  <si>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</si>
  <si>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</si>
  <si>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</si>
  <si>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</si>
  <si>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</si>
  <si>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</si>
  <si>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</si>
  <si>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</si>
  <si>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</si>
  <si>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</si>
  <si>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</si>
  <si>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</si>
  <si>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</si>
  <si>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</si>
  <si>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</si>
  <si>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</si>
  <si>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</si>
  <si>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</si>
  <si>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</si>
  <si>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</si>
  <si>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</si>
  <si>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</si>
  <si>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</si>
  <si>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</si>
  <si>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</si>
  <si>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</si>
  <si>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</si>
  <si>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</si>
  <si>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</si>
  <si>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</si>
  <si>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</si>
  <si>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</si>
  <si>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</si>
  <si>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</si>
  <si>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</si>
  <si>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</si>
  <si>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</si>
  <si>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</si>
  <si>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</si>
  <si>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</si>
  <si>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</si>
  <si>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</si>
  <si>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</si>
  <si>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</si>
  <si>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</si>
  <si>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</si>
  <si>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</si>
  <si>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</si>
  <si>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</si>
  <si>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</si>
  <si>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</si>
  <si>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</si>
  <si>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</si>
  <si>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</si>
  <si>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</si>
  <si>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</si>
  <si>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</si>
  <si>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</si>
  <si>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</si>
  <si>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</si>
  <si>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</si>
  <si>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</si>
  <si>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</si>
  <si>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</si>
  <si>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</si>
  <si>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</si>
  <si>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</si>
  <si>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</si>
  <si>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</si>
  <si>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</si>
  <si>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</si>
  <si>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</si>
  <si>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</si>
  <si>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</si>
  <si>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</si>
  <si>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</si>
  <si>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</si>
  <si>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</si>
  <si>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</si>
  <si>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</si>
  <si>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</si>
  <si>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</si>
  <si>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</si>
  <si>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</si>
  <si>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</si>
  <si>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</si>
  <si>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</si>
  <si>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</si>
  <si>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</si>
  <si>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</si>
  <si>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</si>
  <si>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</si>
  <si>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</si>
  <si>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</si>
  <si>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</si>
  <si>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</si>
  <si>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</si>
  <si>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</si>
  <si>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</si>
  <si>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</si>
  <si>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</si>
  <si>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</si>
  <si>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</si>
  <si>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</si>
  <si>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</si>
  <si>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</si>
  <si>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</si>
  <si>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</si>
  <si>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</si>
  <si>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</si>
  <si>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</si>
  <si>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</si>
  <si>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</si>
  <si>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</si>
  <si>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</si>
  <si>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</si>
  <si>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</si>
  <si>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</si>
  <si>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</si>
  <si>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</si>
  <si>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</si>
  <si>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</si>
  <si>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</si>
  <si>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</si>
  <si>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</si>
  <si>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</si>
  <si>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</si>
  <si>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</si>
  <si>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</si>
  <si>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</si>
  <si>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</si>
  <si>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</si>
  <si>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</si>
  <si>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</si>
  <si>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</si>
  <si>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</si>
  <si>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</si>
  <si>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</si>
  <si>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</si>
  <si>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</si>
  <si>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</si>
  <si>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</si>
  <si>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</si>
  <si>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</si>
  <si>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</si>
  <si>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</si>
  <si>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</si>
  <si>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</si>
  <si>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</si>
  <si>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</si>
  <si>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</si>
  <si>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</si>
  <si>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</si>
  <si>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</si>
  <si>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</si>
  <si>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</si>
  <si>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</si>
  <si>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</si>
  <si>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</si>
  <si>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</si>
  <si>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</si>
  <si>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</si>
  <si>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</si>
  <si>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</si>
  <si>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</si>
  <si>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</si>
  <si>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</si>
  <si>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</si>
  <si>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</si>
  <si>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</si>
  <si>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</si>
  <si>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</si>
  <si>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</si>
  <si>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</si>
  <si>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</si>
  <si>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</si>
  <si>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</si>
  <si>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</si>
  <si>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</si>
  <si>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</si>
  <si>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</si>
  <si>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</si>
  <si>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</si>
  <si>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</si>
  <si>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</si>
  <si>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</si>
  <si>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</si>
  <si>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</si>
  <si>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</si>
  <si>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</si>
  <si>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</si>
  <si>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</si>
  <si>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</si>
  <si>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</si>
  <si>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</si>
  <si>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</si>
  <si>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</si>
  <si>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</si>
  <si>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</si>
  <si>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</si>
  <si>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</si>
  <si>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</si>
  <si>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</si>
  <si>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</si>
  <si>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</si>
  <si>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</si>
  <si>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</si>
  <si>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</si>
  <si>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</si>
  <si>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</si>
  <si>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</si>
  <si>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</si>
  <si>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</si>
  <si>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</si>
  <si>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</si>
  <si>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</si>
  <si>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</si>
  <si>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</si>
  <si>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</si>
  <si>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</si>
  <si>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</si>
  <si>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</si>
  <si>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</si>
  <si>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</si>
  <si>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</si>
  <si>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</si>
  <si>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</si>
  <si>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</si>
  <si>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</si>
  <si>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</si>
  <si>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</si>
  <si>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</si>
  <si>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</si>
  <si>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</si>
  <si>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</si>
  <si>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</si>
  <si>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</si>
  <si>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</si>
  <si>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</si>
  <si>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</si>
  <si>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</si>
  <si>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</si>
  <si>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</si>
  <si>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</si>
  <si>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</si>
  <si>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</si>
  <si>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</si>
  <si>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</si>
  <si>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</si>
  <si>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</si>
  <si>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</si>
  <si>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</si>
  <si>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</si>
  <si>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</si>
  <si>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</si>
  <si>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</si>
  <si>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</si>
  <si>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</si>
  <si>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</si>
  <si>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</si>
  <si>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</si>
  <si>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</si>
  <si>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</si>
  <si>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</si>
  <si>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</si>
  <si>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</si>
  <si>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</si>
  <si>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</si>
  <si>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</si>
  <si>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</si>
  <si>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</si>
  <si>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</si>
  <si>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</si>
  <si>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</si>
  <si>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</si>
  <si>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</si>
  <si>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</si>
  <si>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</si>
  <si>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</si>
  <si>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</si>
  <si>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</si>
  <si>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</si>
  <si>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</si>
  <si>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</si>
  <si>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</si>
  <si>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</si>
  <si>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</si>
  <si>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</si>
  <si>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</si>
  <si>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</si>
  <si>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</si>
  <si>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</si>
  <si>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</si>
  <si>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</si>
  <si>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</si>
  <si>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</si>
  <si>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</si>
  <si>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</si>
  <si>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</si>
  <si>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</si>
  <si>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</si>
  <si>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</si>
  <si>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</si>
  <si>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</si>
  <si>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</si>
  <si>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</si>
  <si>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</si>
  <si>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</si>
  <si>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</si>
  <si>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</si>
  <si>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</si>
  <si>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</si>
  <si>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</si>
  <si>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</si>
  <si>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</si>
  <si>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</si>
  <si>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</si>
  <si>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</si>
  <si>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</si>
  <si>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</si>
  <si>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</si>
  <si>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</si>
  <si>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</si>
  <si>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</si>
  <si>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</si>
  <si>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</si>
  <si>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</si>
  <si>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</si>
  <si>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</si>
  <si>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</si>
  <si>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</si>
  <si>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</si>
  <si>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</si>
  <si>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</si>
  <si>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</si>
  <si>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</si>
  <si>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</si>
  <si>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</si>
  <si>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</si>
  <si>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</si>
  <si>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</si>
  <si>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</si>
  <si>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</si>
  <si>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</si>
  <si>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</si>
  <si>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</si>
  <si>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</si>
  <si>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</si>
  <si>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</si>
  <si>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</si>
  <si>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</si>
  <si>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</si>
  <si>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</si>
  <si>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</si>
  <si>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</si>
  <si>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</si>
  <si>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</si>
  <si>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</si>
  <si>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</si>
  <si>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</si>
  <si>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</si>
  <si>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</si>
  <si>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</si>
  <si>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</si>
  <si>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</si>
  <si>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</si>
  <si>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</si>
  <si>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</si>
  <si>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</si>
  <si>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</si>
  <si>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</si>
  <si>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</si>
  <si>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</si>
  <si>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</si>
  <si>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</si>
  <si>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</si>
  <si>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</si>
  <si>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</si>
  <si>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</si>
  <si>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</si>
  <si>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</si>
  <si>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</si>
  <si>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</si>
  <si>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</si>
  <si>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</si>
  <si>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</si>
  <si>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</si>
  <si>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</si>
  <si>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</si>
  <si>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</si>
  <si>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</si>
  <si>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</si>
  <si>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</si>
  <si>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</si>
  <si>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</si>
  <si>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</si>
  <si>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</si>
  <si>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</si>
  <si>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</si>
  <si>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</si>
  <si>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</si>
  <si>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</si>
  <si>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</si>
  <si>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</si>
  <si>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</si>
  <si>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</si>
  <si>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</si>
  <si>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</si>
  <si>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</si>
  <si>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</si>
  <si>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</si>
  <si>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</si>
  <si>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</si>
  <si>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</si>
  <si>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</si>
  <si>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</si>
  <si>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</si>
  <si>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</si>
  <si>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</si>
  <si>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</si>
  <si>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</si>
  <si>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</si>
  <si>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</si>
  <si>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</si>
  <si>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</si>
  <si>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</si>
  <si>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</si>
  <si>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</si>
  <si>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</si>
  <si>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</si>
  <si>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</si>
  <si>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</si>
  <si>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</si>
  <si>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</si>
  <si>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</si>
  <si>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</si>
  <si>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</si>
  <si>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</si>
  <si>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</si>
  <si>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</si>
  <si>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</si>
  <si>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</si>
  <si>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</si>
  <si>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</si>
  <si>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</si>
  <si>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</si>
  <si>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</si>
  <si>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</si>
  <si>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</si>
  <si>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</si>
  <si>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</si>
  <si>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</si>
  <si>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</si>
  <si>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</si>
  <si>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</si>
  <si>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</si>
  <si>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</si>
  <si>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</si>
  <si>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</si>
  <si>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</si>
  <si>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</si>
  <si>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</si>
  <si>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</si>
  <si>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</si>
  <si>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</si>
  <si>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</si>
  <si>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</si>
  <si>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</si>
  <si>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</si>
  <si>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</si>
  <si>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</si>
  <si>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</si>
  <si>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</si>
  <si>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</si>
  <si>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</si>
  <si>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</si>
  <si>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</si>
  <si>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</si>
  <si>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</si>
  <si>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</si>
  <si>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</si>
  <si>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</si>
  <si>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</si>
  <si>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</si>
  <si>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</si>
  <si>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</si>
  <si>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</si>
  <si>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</si>
  <si>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</si>
  <si>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</si>
  <si>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</si>
  <si>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</si>
  <si>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</si>
  <si>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</si>
  <si>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</si>
  <si>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</si>
  <si>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</si>
  <si>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</si>
  <si>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</si>
  <si>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</si>
  <si>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</si>
  <si>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</si>
  <si>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</si>
  <si>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</si>
  <si>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</si>
  <si>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</si>
  <si>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</si>
  <si>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</si>
  <si>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</si>
  <si>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</si>
  <si>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</si>
  <si>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</si>
  <si>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</si>
  <si>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</si>
  <si>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</si>
  <si>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</si>
  <si>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</si>
  <si>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</si>
  <si>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</si>
  <si>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</si>
  <si>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</si>
  <si>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</si>
  <si>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</si>
  <si>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</si>
  <si>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</si>
  <si>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</si>
  <si>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</si>
  <si>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</si>
  <si>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</si>
  <si>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</si>
  <si>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</si>
  <si>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</si>
  <si>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</si>
  <si>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</si>
  <si>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</si>
  <si>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</si>
  <si>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</si>
  <si>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</si>
  <si>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</si>
  <si>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</si>
  <si>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</si>
  <si>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</si>
  <si>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</si>
  <si>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</si>
  <si>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</si>
  <si>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</si>
  <si>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</si>
  <si>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</si>
  <si>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</si>
  <si>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</si>
  <si>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</si>
  <si>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</si>
  <si>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</si>
  <si>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</si>
  <si>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</si>
  <si>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</si>
  <si>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</si>
  <si>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</si>
  <si>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</si>
  <si>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</si>
  <si>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</si>
  <si>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</si>
  <si>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</si>
  <si>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</si>
  <si>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</si>
  <si>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</si>
  <si>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</si>
  <si>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</si>
  <si>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</si>
  <si>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</si>
  <si>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</si>
  <si>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</si>
  <si>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</si>
  <si>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</si>
  <si>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</si>
  <si>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</si>
  <si>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</si>
  <si>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</si>
  <si>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</si>
  <si>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</si>
  <si>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</si>
  <si>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</si>
  <si>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</si>
  <si>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</si>
  <si>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</si>
  <si>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</si>
  <si>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</si>
  <si>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</si>
  <si>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</si>
  <si>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</si>
  <si>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</si>
  <si>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</si>
  <si>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</si>
  <si>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</si>
  <si>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</si>
  <si>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</si>
  <si>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</si>
  <si>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</si>
  <si>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</si>
  <si>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</si>
  <si>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</si>
  <si>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</si>
  <si>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</si>
  <si>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</si>
  <si>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</si>
  <si>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</si>
  <si>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</si>
  <si>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</si>
  <si>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</si>
  <si>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</si>
  <si>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</si>
  <si>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</si>
  <si>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</si>
  <si>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</si>
  <si>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</si>
  <si>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</si>
  <si>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</si>
  <si>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</si>
  <si>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</si>
  <si>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</si>
  <si>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</si>
  <si>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</si>
  <si>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</si>
  <si>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</si>
  <si>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</si>
  <si>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</si>
  <si>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</si>
  <si>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</si>
  <si>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</si>
  <si>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</si>
  <si>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</si>
  <si>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</si>
  <si>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</si>
  <si>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</si>
  <si>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</si>
  <si>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</si>
  <si>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</si>
  <si>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</si>
  <si>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</si>
  <si>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</si>
  <si>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</si>
  <si>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</si>
  <si>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</si>
  <si>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</si>
  <si>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</si>
  <si>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</si>
  <si>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</si>
  <si>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</si>
  <si>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</si>
  <si>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</si>
  <si>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</si>
  <si>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</si>
  <si>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</si>
  <si>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</si>
  <si>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</si>
  <si>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</si>
  <si>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</si>
  <si>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</si>
  <si>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</si>
  <si>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</si>
  <si>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</si>
  <si>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</si>
  <si>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</si>
  <si>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</si>
  <si>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</si>
  <si>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</si>
  <si>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</si>
  <si>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</si>
  <si>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</si>
  <si>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</si>
  <si>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</si>
  <si>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</si>
  <si>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</si>
  <si>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</si>
  <si>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</si>
  <si>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</si>
  <si>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</si>
  <si>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</si>
  <si>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</si>
  <si>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</si>
  <si>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</si>
  <si>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</si>
  <si>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</si>
  <si>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</si>
  <si>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</si>
  <si>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</si>
  <si>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</si>
  <si>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</si>
  <si>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</si>
  <si>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</si>
  <si>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</si>
  <si>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</si>
  <si>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</si>
  <si>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</si>
  <si>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</si>
  <si>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</si>
  <si>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</si>
  <si>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</si>
  <si>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</si>
  <si>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</si>
  <si>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</si>
  <si>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</si>
  <si>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</si>
  <si>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</si>
  <si>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</si>
  <si>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</si>
  <si>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</si>
  <si>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</si>
  <si>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</si>
  <si>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</si>
  <si>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</si>
  <si>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</si>
  <si>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</si>
  <si>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</si>
  <si>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</si>
  <si>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</si>
  <si>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</si>
  <si>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</si>
  <si>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</si>
  <si>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</si>
  <si>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</si>
  <si>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</si>
  <si>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</si>
  <si>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</si>
  <si>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</si>
  <si>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</si>
  <si>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</si>
  <si>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</si>
  <si>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</si>
  <si>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</si>
  <si>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</si>
  <si>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</si>
  <si>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</si>
  <si>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</si>
  <si>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</si>
  <si>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</si>
  <si>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</si>
  <si>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</si>
  <si>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</si>
  <si>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</si>
  <si>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</si>
  <si>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</si>
  <si>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</si>
  <si>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</si>
  <si>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</si>
  <si>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</si>
  <si>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</si>
  <si>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</si>
  <si>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</si>
  <si>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</si>
  <si>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</si>
  <si>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</si>
  <si>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</si>
  <si>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</si>
  <si>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</si>
  <si>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</si>
  <si>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</si>
  <si>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</si>
  <si>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</si>
  <si>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</si>
  <si>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</si>
  <si>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</si>
  <si>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</si>
  <si>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</si>
  <si>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</si>
  <si>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</si>
  <si>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</si>
  <si>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</si>
  <si>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</si>
  <si>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</si>
  <si>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</si>
  <si>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</si>
  <si>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</si>
  <si>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</si>
  <si>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</si>
  <si>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</si>
  <si>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</si>
  <si>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</si>
  <si>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</si>
  <si>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</si>
  <si>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</si>
  <si>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</si>
  <si>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</si>
  <si>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</si>
  <si>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</si>
  <si>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</si>
  <si>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</si>
  <si>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</si>
  <si>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</si>
  <si>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</si>
  <si>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</si>
  <si>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</si>
  <si>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</si>
  <si>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</si>
  <si>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</si>
  <si>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</si>
  <si>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</si>
  <si>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</si>
  <si>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</si>
  <si>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</si>
  <si>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</si>
  <si>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</si>
  <si>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</si>
  <si>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</si>
  <si>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</si>
  <si>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</si>
  <si>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</si>
  <si>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</si>
  <si>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</si>
  <si>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</si>
  <si>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</si>
  <si>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</si>
  <si>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</si>
  <si>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</si>
  <si>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</si>
  <si>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</si>
  <si>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</si>
  <si>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</si>
  <si>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</si>
  <si>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</si>
  <si>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</si>
  <si>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</si>
  <si>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</si>
  <si>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</si>
  <si>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</si>
  <si>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</si>
  <si>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</si>
  <si>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</si>
  <si>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</si>
  <si>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</si>
  <si>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</si>
  <si>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</si>
  <si>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</si>
  <si>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</si>
  <si>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</si>
  <si>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</si>
  <si>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</si>
  <si>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</si>
  <si>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</si>
  <si>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</si>
  <si>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</si>
  <si>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</si>
  <si>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</si>
  <si>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</si>
  <si>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</si>
  <si>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</si>
  <si>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</si>
  <si>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</si>
  <si>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</si>
  <si>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</si>
  <si>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</si>
  <si>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</si>
  <si>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</si>
  <si>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</si>
  <si>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</si>
  <si>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</si>
  <si>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</si>
  <si>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</si>
  <si>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</si>
  <si>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</si>
  <si>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</si>
  <si>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</si>
  <si>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</si>
  <si>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</si>
  <si>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</si>
  <si>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</si>
  <si>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</si>
  <si>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</si>
  <si>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</si>
  <si>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</si>
  <si>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</si>
  <si>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</si>
  <si>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</si>
  <si>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</si>
  <si>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</si>
  <si>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</si>
  <si>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</si>
  <si>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</si>
  <si>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</si>
  <si>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</si>
  <si>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</si>
  <si>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</si>
  <si>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</si>
  <si>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</si>
  <si>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</si>
  <si>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</si>
  <si>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</si>
  <si>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</si>
  <si>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</si>
  <si>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</si>
  <si>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</si>
  <si>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</si>
  <si>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</si>
  <si>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</si>
  <si>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</si>
  <si>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</si>
  <si>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</si>
  <si>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</si>
  <si>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</si>
  <si>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</si>
  <si>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</si>
  <si>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</si>
  <si>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</si>
  <si>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</si>
  <si>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</si>
  <si>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</si>
  <si>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</si>
  <si>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</si>
  <si>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</si>
  <si>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</si>
  <si>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</si>
  <si>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</si>
  <si>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</si>
  <si>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</si>
  <si>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</si>
  <si>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</si>
  <si>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</si>
  <si>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</si>
  <si>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</si>
  <si>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</si>
  <si>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</si>
  <si>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</si>
  <si>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</si>
  <si>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</si>
  <si>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</si>
  <si>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</si>
  <si>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</si>
  <si>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</si>
  <si>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</si>
  <si>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</si>
  <si>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</si>
  <si>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</si>
  <si>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</si>
  <si>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</si>
  <si>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</si>
  <si>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</si>
  <si>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</si>
  <si>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</si>
  <si>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</si>
  <si>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</si>
  <si>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</si>
  <si>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</si>
  <si>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</si>
  <si>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</si>
  <si>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</si>
  <si>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</si>
  <si>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</si>
  <si>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</si>
  <si>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</si>
  <si>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</si>
  <si>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</si>
  <si>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</si>
  <si>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</si>
  <si>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</si>
  <si>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</si>
  <si>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</si>
  <si>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</si>
  <si>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</si>
  <si>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</si>
  <si>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</si>
  <si>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</si>
  <si>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</si>
  <si>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</si>
  <si>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</si>
  <si>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</si>
  <si>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</si>
  <si>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</si>
  <si>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</si>
  <si>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</si>
  <si>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</si>
  <si>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</si>
  <si>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</si>
  <si>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</si>
  <si>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</si>
  <si>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</si>
  <si>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</si>
  <si>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</si>
  <si>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</si>
  <si>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</si>
  <si>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</si>
  <si>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</si>
  <si>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</si>
  <si>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</si>
  <si>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</si>
  <si>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</si>
  <si>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</si>
  <si>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</si>
  <si>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</si>
  <si>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</si>
  <si>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</si>
  <si>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</si>
  <si>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</si>
  <si>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</si>
  <si>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</si>
  <si>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</si>
  <si>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</si>
  <si>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</si>
  <si>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</si>
  <si>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</si>
  <si>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</si>
  <si>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</si>
  <si>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</si>
  <si>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</si>
  <si>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</si>
  <si>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</si>
  <si>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</si>
  <si>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</si>
  <si>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</si>
  <si>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</si>
  <si>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</si>
  <si>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</si>
  <si>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</si>
  <si>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</si>
  <si>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</si>
  <si>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</si>
  <si>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</si>
  <si>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</si>
  <si>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</si>
  <si>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</si>
  <si>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</si>
  <si>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</si>
  <si>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</si>
  <si>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</si>
  <si>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</si>
  <si>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</si>
  <si>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</si>
  <si>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</si>
  <si>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</si>
  <si>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</si>
  <si>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</si>
  <si>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</si>
  <si>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</si>
  <si>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</si>
  <si>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</si>
  <si>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</si>
  <si>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</si>
  <si>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</si>
  <si>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</si>
  <si>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</si>
  <si>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</si>
  <si>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</si>
  <si>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</si>
  <si>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</si>
  <si>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</si>
  <si>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</si>
  <si>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</si>
  <si>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</si>
  <si>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</si>
  <si>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</si>
  <si>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</si>
  <si>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</si>
  <si>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</si>
  <si>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</si>
  <si>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</si>
  <si>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</si>
  <si>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</si>
  <si>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</si>
  <si>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</si>
  <si>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</si>
  <si>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</si>
  <si>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</si>
  <si>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</si>
  <si>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</si>
  <si>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</si>
  <si>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</si>
  <si>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</si>
  <si>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</si>
  <si>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</si>
  <si>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</si>
  <si>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</si>
  <si>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</si>
  <si>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</si>
  <si>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</si>
  <si>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</si>
  <si>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</si>
  <si>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</si>
  <si>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</si>
  <si>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</si>
  <si>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</si>
  <si>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</si>
  <si>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</si>
  <si>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</si>
  <si>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</si>
  <si>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</si>
  <si>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</si>
  <si>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</si>
  <si>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</si>
  <si>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</si>
  <si>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</si>
  <si>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</si>
  <si>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</si>
  <si>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</si>
  <si>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</si>
  <si>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</si>
  <si>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</si>
  <si>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</si>
  <si>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</si>
  <si>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</si>
  <si>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</si>
  <si>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</si>
  <si>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</si>
  <si>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</si>
  <si>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</si>
  <si>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</si>
  <si>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</si>
  <si>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</si>
  <si>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</si>
  <si>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</si>
  <si>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</si>
  <si>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</si>
  <si>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</si>
  <si>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</si>
  <si>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</si>
  <si>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</si>
  <si>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</si>
  <si>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</si>
  <si>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</si>
  <si>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</si>
  <si>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</si>
  <si>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</si>
  <si>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</si>
  <si>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</si>
  <si>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</si>
  <si>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PCM-20251003-00000126</t>
  </si>
  <si>
    <t xml:space="preserve">No connection to unit/site has access night issue as located at USF area and team will check at morning </t>
  </si>
  <si>
    <t>PCM-20251003-00000164</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</si>
  <si>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</si>
  <si>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</si>
  <si>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</si>
  <si>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</si>
  <si>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</si>
  <si>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</si>
  <si>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</si>
  <si>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</si>
  <si>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</si>
  <si>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</si>
  <si>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PCM-20251003-00000132</t>
  </si>
  <si>
    <t xml:space="preserve">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</si>
</sst>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6" totalsRowShown="0" headerRowDxfId="157" dataDxfId="156" headerRowBorderDxfId="154" tableBorderDxfId="155" totalsRowBorderDxfId="153">
  <autoFilter ref="A1:CJ3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3" totalsRowShown="0" headerRowDxfId="15" dataDxfId="14" headerRowBorderDxfId="12" tableBorderDxfId="13">
  <autoFilter ref="A1:L3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270.17486226851906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45933.123288194445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45933.123288194445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45933.123288194445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45933.123288194445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45933.123288194445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45933.123288194445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45933.123288194445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45933.123288194445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45933.123288194445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45933.123288194445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45933.123288194445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45933.123288194445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45933.123288194445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45933.123288194445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45933.123288194445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45933.123288194445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45933.123288194445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45933.123288194445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45933.123288194445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45933.123288194445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45933.123288194445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45933.123288194445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45933.123288194445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45933.123288194445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45933.123288194445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45933.123288194445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45933.123288194445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45933.123288194445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45933.123288194445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45933.123288194445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45933.123288194445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45933.123288194445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45933.123288194445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45933.123288194445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45933.123288194445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45933.123288194445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45933.123288194445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45933.123288194445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45933.123288194445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45933.123288194445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45933.123288194445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45933.123288194445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45933.123288194445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45933.123288194445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45933.123288194445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45933.123288194445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45933.123288194445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45933.123288194445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45933.123288194445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45933.123288194445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45933.123288194445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45933.123288194445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45933.123288194445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45933.123288194445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45933.123288194445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45933.123288194445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45933.123288194445</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73CDB540-B627-45F9-A855-88CB36CF326D}"/>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6"/>
  <sheetViews>
    <sheetView workbookViewId="0">
      <selection activeCell="J12" sqref="J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241.4715057870344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126.3962048611138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108.12345023148373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0.25848495370155433</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7.3403935188252944E-2</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45933.123288194445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45933.123288194445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45933.123288194445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45933.123288194445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45933.123288194445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45933.123288194445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45933.123288194445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45933.123288194445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45933.123288194445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45933.123288194445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45933.123288194445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45933.123288194445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45933.123288194445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45933.123288194445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45933.123288194445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45933.123288194445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45933.123288194445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45933.123288194445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45933.123288194445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45933.123288194445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45933.123288194445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45933.123288194445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45933.123288194445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45933.123288194445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45933.123288194445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45933.123288194445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45933.123288194445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45933.123288194445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45933.123288194445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45933.123288194445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45933.123288194445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45933.123288194445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45933.123288194445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45933.123288194445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45933.123288194445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45933.123288194445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45933.123288194445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45933.123288194445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45933.123288194445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45933.123288194445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45933.123288194445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45933.123288194445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45933.123288194445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45933.123288194445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45933.123288194445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45933.123288194445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45933.123288194445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45933.123288194445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45933.123288194445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45933.123288194445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45933.123288194445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45933.123288194445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45933.123288194445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45933.123288194445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45933.123288194445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45933.123288194445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45933.123288194445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45933.123288194445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45933.123288194445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45933.123288194445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45933.123288194445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45933.123288194445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45933.123288194445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45933.123288194445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45933.123288194445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45933.123288194445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45933.123288194445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45933.123288194445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45933.123288194445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45933.123288194445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45933.123288194445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45933.123288194445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45933.123288194445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45933.123288194445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45933.123288194445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45933.123288194445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45933.123288194445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45933.123288194445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45933.123288194445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45933.123288194445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45933.123288194445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45933.123288194445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45933.123288194445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45933.123288194445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45933.123288194445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45933.123288194445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45933.123288194445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45933.123288194445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45933.123288194445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45933.123288194445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45933.123288194445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45933.123288194445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45933.123288194445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45933.123288194445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45933.123288194445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45933.123288194445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45933.123288194445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45933.123288194445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45933.123288194445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45933.123288194445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45933.123288194445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45933.123288194445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45933.123288194445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45933.123288194445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45933.123288194445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45933.123288194445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45933.123288194445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45933.123288194445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45933.123288194445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45933.123288194445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45933.123288194445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45933.123288194445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45933.123288194445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45933.123288194445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45933.123288194445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45933.123288194445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45933.123288194445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45933.123288194445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45933.123288194445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45933.123288194445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45933.123288194445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45933.123288194445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45933.123288194445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45933.123288194445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45933.123288194445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45933.123288194445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45933.123288194445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45933.123288194445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45933.123288194445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45933.123288194445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45933.123288194445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45933.123288194445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45933.123288194445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45933.123288194445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45933.123288194445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45933.123288194445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45933.123288194445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45933.123288194445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45933.123288194445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45933.123288194445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45933.123288194445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45933.123288194445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45933.123288194445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45933.123288194445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45933.123288194445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45933.123288194445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45933.123288194445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45933.123288194445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45933.123288194445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45933.123288194445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45933.123288194445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45933.123288194445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45933.123288194445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45933.123288194445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45933.123288194445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45933.123288194445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45933.123288194445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45933.123288194445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45933.123288194445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45933.123288194445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45933.123288194445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45933.123288194445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45933.123288194445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45933.123288194445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45933.123288194445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45933.123288194445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45933.123288194445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45933.123288194445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45933.123288194445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45933.123288194445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45933.123288194445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45933.123288194445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45933.123288194445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45933.123288194445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45933.123288194445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45933.123288194445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45933.123288194445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45933.123288194445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45933.123288194445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45933.123288194445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45933.123288194445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45933.123288194445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45933.123288194445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45933.123288194445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45933.123288194445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45933.123288194445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45933.123288194445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45933.123288194445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45933.123288194445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45933.123288194445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45933.123288194445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45933.123288194445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45933.123288194445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45933.123288194445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45933.123288194445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45933.123288194445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45933.123288194445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45933.123288194445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45933.123288194445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45933.123288194445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45933.123288194445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45933.123288194445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45933.123288194445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45933.123288194445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45933.123288194445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45933.123288194445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45933.123288194445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45933.123288194445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45933.123288194445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45933.123288194445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45933.123288194445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45933.123288194445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45933.123288194445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45933.123288194445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45933.123288194445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45933.123288194445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45933.123288194445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45933.123288194445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45933.123288194445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45933.123288194445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45933.123288194445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45933.123288194445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45933.123288194445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45933.123288194445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45933.123288194445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45933.123288194445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45933.123288194445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45933.123288194445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45933.123288194445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45933.123288194445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45933.123288194445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45933.123288194445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45933.123288194445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45933.123288194445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45933.123288194445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45933.123288194445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45933.123288194445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45933.123288194445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45933.123288194445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45933.123288194445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45933.123288194445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45933.123288194445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45933.123288194445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45933.123288194445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45933.123288194445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45933.123288194445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45933.123288194445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45933.123288194445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45933.123288194445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45933.123288194445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45933.123288194445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45933.123288194445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45933.123288194445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45933.123288194445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45933.123288194445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45933.123288194445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45933.123288194445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45933.123288194445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45933.123288194445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45933.123288194445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45933.123288194445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45933.123288194445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45933.123288194445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45933.123288194445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45933.123288194445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45933.123288194445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45933.123288194445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45933.123288194445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45933.123288194445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45933.123288194445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45933.123288194445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45933.123288194445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45933.123288194445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45933.123288194445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45933.123288194445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45933.123288194445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45933.123288194445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45933.123288194445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45933.123288194445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45933.123288194445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45933.123288194445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45933.123288194445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45933.123288194445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45933.123288194445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45933.123288194445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45933.123288194445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45933.123288194445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45933.123288194445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45933.123288194445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45933.123288194445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45933.123288194445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45933.123288194445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45933.123288194445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45933.123288194445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45933.123288194445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45933.123288194445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45933.123288194445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45933.123288194445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45933.123288194445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45933.123288194445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45933.123288194445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45933.123288194445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45933.123288194445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45933.123288194445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45933.123288194445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45933.123288194445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45933.123288194445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45933.123288194445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45933.123288194445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45933.123288194445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45933.123288194445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45933.123288194445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45933.123288194445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45933.123288194445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45933.123288194445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45933.123288194445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45933.123288194445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45933.123288194445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45933.123288194445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45933.123288194445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45933.123288194445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45933.123288194445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45933.123288194445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45933.123288194445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45933.123288194445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45933.123288194445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45933.123288194445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45933.123288194445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45933.123288194445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45933.123288194445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45933.123288194445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45933.123288194445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45933.123288194445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45933.123288194445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45933.123288194445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45933.123288194445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45933.123288194445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45933.123288194445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45933.123288194445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sheetData>
  <dataValidations count="2">
    <dataValidation allowBlank="1" showInputMessage="1" showErrorMessage="1" sqref="E1" xr:uid="{4D935161-CDD3-4592-B877-3FB59C99E142}"/>
    <dataValidation type="list" allowBlank="1" showInputMessage="1" showErrorMessage="1" sqref="E3:E3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45933.123288194445</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45933.123288194445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45933.123288194445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45933.123288194445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45933.123288194445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45933.123288194445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45933.123288194445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45933.123288194445</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45933.123288194445</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45933.123288194445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45933.123288194445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45933.123288194445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45933.123288194445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45933.123288194445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45933.123288194445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45933.123288194445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45933.123288194445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45933.123288194445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45933.123288194445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45933.123288194445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45933.123288194445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45933.123288194445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45933.123288194445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45933.123288194445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45933.123288194445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45933.123288194445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45933.123288194445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45933.123288194445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45933.123288194445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45933.123288194445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45933.123288194445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45933.123288194445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45933.123288194445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45933.123288194445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45933.123288194445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45933.123288194445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45933.123288194445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45933.123288194445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45933.123288194445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45933.123288194445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45933.123288194445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45933.123288194445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45933.123288194445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45933.123288194445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45933.123288194445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45933.123288194445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45933.123288194445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45933.123288194445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45933.123288194445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45933.123288194445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45933.123288194445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45933.123288194445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45933.123288194445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45933.123288194445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45933.123288194445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45933.123288194445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45933.123288194445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45933.123288194445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45933.123288194445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45933.123288194445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45933.123288194445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45933.123288194445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45933.123288194445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45933.123288194445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45933.123288194445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45933.123288194445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45933.123288194445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45933.123288194445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45933.123288194445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45933.123288194445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45933.123288194445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45933.123288194445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45933.123288194445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45933.123288194445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45933.123288194445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45933.123288194445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45933.123288194445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45933.123288194445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45933.123288194445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45933.123288194445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45933.123288194445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45933.123288194445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45933.123288194445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45933.123288194445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45933.123288194445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45933.123288194445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45933.123288194445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45933.123288194445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45933.123288194445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45933.123288194445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45933.123288194445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45933.123288194445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45933.123288194445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45933.123288194445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45933.123288194445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45933.123288194445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45933.123288194445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45933.123288194445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45933.123288194445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45933.123288194445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45933.123288194445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45933.123288194445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45933.123288194445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45933.123288194445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45933.123288194445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45933.123288194445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45933.123288194445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45933.123288194445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45933.123288194445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45933.123288194445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45933.123288194445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45933.123288194445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45933.123288194445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45933.123288194445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45933.123288194445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45933.123288194445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45933.123288194445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45933.123288194445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45933.123288194445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45933.123288194445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45933.123288194445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45933.123288194445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45933.123288194445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45933.123288194445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45933.123288194445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45933.123288194445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45933.123288194445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45933.123288194445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45933.123288194445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45933.123288194445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45933.123288194445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45933.123288194445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45933.123288194445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45933.123288194445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45933.123288194445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45933.123288194445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45933.123288194445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45933.123288194445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45933.123288194445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45933.123288194445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45933.123288194445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45933.123288194445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45933.123288194445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45933.123288194445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45933.123288194445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45933.123288194445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45933.123288194445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45933.123288194445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45933.123288194445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45933.123288194445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45933.123288194445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45933.123288194445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45933.123288194445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45933.123288194445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45933.123288194445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45933.123288194445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45933.123288194445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45933.123288194445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45933.123288194445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45933.123288194445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45933.123288194445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45933.123288194445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45933.123288194445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45933.123288194445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45933.123288194445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45933.123288194445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45933.123288194445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45933.123288194445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45933.123288194445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45933.123288194445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45933.123288194445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45933.123288194445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45933.123288194445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45933.123288194445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45933.123288194445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45933.123288194445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45933.123288194445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45933.123288194445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45933.123288194445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45933.123288194445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45933.123288194445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45933.123288194445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45933.123288194445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45933.123288194445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45933.123288194445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45933.123288194445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45933.123288194445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45933.123288194445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45933.123288194445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45933.123288194445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45933.123288194445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45933.123288194445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45933.123288194445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45933.123288194445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45933.123288194445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45933.123288194445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45933.123288194445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45933.123288194445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45933.123288194445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45933.123288194445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45933.123288194445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45933.123288194445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45933.123288194445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45933.123288194445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45933.123288194445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45933.123288194445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45933.123288194445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45933.123288194445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45933.123288194445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45933.123288194445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45933.123288194445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45933.123288194445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45933.123288194445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45933.123288194445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45933.123288194445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45933.123288194445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45933.123288194445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45933.123288194445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45933.123288194445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45933.123288194445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45933.123288194445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45933.123288194445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45933.123288194445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45933.123288194445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45933.123288194445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45933.123288194445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45933.123288194445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45933.123288194445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45933.123288194445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45933.123288194445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45933.123288194445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45933.123288194445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45933.123288194445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45933.123288194445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45933.123288194445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45933.123288194445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45933.123288194445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45933.123288194445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45933.123288194445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45933.123288194445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45933.123288194445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45933.123288194445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45933.123288194445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45933.123288194445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45933.123288194445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45933.123288194445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45933.123288194445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45933.123288194445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45933.123288194445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45933.123288194445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45933.123288194445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45933.123288194445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45933.123288194445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45933.123288194445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45933.123288194445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45933.123288194445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45933.123288194445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45933.123288194445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45933.123288194445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45933.123288194445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45933.123288194445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45933.123288194445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45933.123288194445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45933.123288194445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45933.123288194445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45933.123288194445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45933.123288194445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45933.123288194445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45933.123288194445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45933.123288194445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45933.123288194445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45933.123288194445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45933.123288194445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45933.123288194445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45933.123288194445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45933.123288194445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45933.123288194445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45933.123288194445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45933.123288194445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45933.123288194445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45933.123288194445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45933.123288194445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45933.123288194445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45933.123288194445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45933.123288194445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45933.123288194445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45933.123288194445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45933.123288194445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45933.123288194445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45933.123288194445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45933.123288194445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45933.123288194445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45933.123288194445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45933.123288194445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45933.123288194445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45933.123288194445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45933.123288194445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45933.123288194445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45933.123288194445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45933.123288194445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45933.123288194445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45933.123288194445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45933.123288194445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45933.123288194445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45933.123288194445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45933.123288194445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45933.123288194445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45933.123288194445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45933.123288194445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45933.123288194445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45933.123288194445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45933.123288194445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45933.123288194445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45933.123288194445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45933.123288194445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45933.123288194445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45933.123288194445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45933.123288194445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45933.123288194445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45933.123288194445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45933.123288194445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45933.123288194445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45933.123288194445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45933.123288194445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45933.123288194445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45933.123288194445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45933.123288194445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45933.123288194445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45933.123288194445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45933.123288194445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45933.123288194445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45933.123288194445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45933.123288194445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45933.123288194445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45933.123288194445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45933.123288194445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45933.123288194445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45933.123288194445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45933.123288194445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45933.123288194445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45933.123288194445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45933.123288194445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45933.123288194445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45933.123288194445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45933.123288194445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45933.123288194445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45933.123288194445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45933.123288194445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45933.123288194445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45933.123288194445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45933.123288194445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45933.123288194445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45933.123288194445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45933.123288194445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45933.123288194445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45933.123288194445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45933.123288194445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45933.123288194445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45933.123288194445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45933.123288194445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45933.123288194445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45933.123288194445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45933.123288194445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45933.123288194445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45933.123288194445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45933.123288194445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45933.123288194445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45933.123288194445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45933.123288194445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45933.123288194445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45933.123288194445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45933.123288194445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45933.123288194445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45933.123288194445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45933.123288194445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45933.123288194445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45933.123288194445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45933.123288194445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45933.123288194445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45933.123288194445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45933.123288194445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45933.123288194445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45933.123288194445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45933.123288194445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45933.123288194445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45933.123288194445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45933.123288194445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45933.123288194445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45933.123288194445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45933.123288194445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45933.123288194445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45933.123288194445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45933.123288194445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45933.123288194445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45933.123288194445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45933.123288194445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45933.123288194445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45933.123288194445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45933.123288194445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45933.123288194445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45933.123288194445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45933.123288194445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45933.123288194445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45933.123288194445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45933.123288194445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45933.123288194445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45933.123288194445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45933.123288194445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45933.123288194445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45933.123288194445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45933.123288194445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45933.123288194445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45933.123288194445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45933.123288194445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45933.123288194445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45933.123288194445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45933.123288194445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45933.123288194445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45933.123288194445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45933.123288194445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45933.123288194445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45933.123288194445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45933.123288194445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45933.123288194445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45933.123288194445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45933.123288194445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45933.123288194445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45933.123288194445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45933.123288194445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45933.123288194445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45933.123288194445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45933.123288194445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45933.123288194445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45933.123288194445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45933.123288194445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45933.123288194445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45933.123288194445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45933.123288194445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45933.123288194445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45933.123288194445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45933.123288194445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45933.123288194445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45933.123288194445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45933.123288194445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45933.123288194445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45933.123288194445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45933.123288194445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45933.123288194445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45933.123288194445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45933.123288194445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45933.123288194445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45933.123288194445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45933.123288194445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45933.123288194445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45933.123288194445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45933.123288194445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45933.123288194445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45933.123288194445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45933.123288194445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45933.123288194445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45933.123288194445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45933.123288194445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45933.123288194445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45933.123288194445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45933.123288194445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45933.123288194445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45933.123288194445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45933.123288194445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45933.123288194445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45933.123288194445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45933.123288194445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45933.123288194445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45933.123288194445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45933.123288194445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45933.123288194445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45933.123288194445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45933.123288194445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45933.123288194445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45933.123288194445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45933.123288194445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45933.123288194445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45933.123288194445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45933.123288194445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45933.123288194445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45933.123288194445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45933.123288194445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45933.123288194445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45933.123288194445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45933.123288194445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45933.123288194445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45933.123288194445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45933.123288194445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45933.123288194445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45933.123288194445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45933.123288194445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45933.123288194445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45933.123288194445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45933.123288194445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45933.123288194445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45933.123288194445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45933.123288194445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45933.123288194445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45933.123288194445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45933.123288194445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45933.123288194445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45933.123288194445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45933.123288194445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45933.123288194445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45933.123288194445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45933.123288194445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45933.123288194445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45933.123288194445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45933.123288194445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45933.123288194445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45933.123288194445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45933.123288194445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45933.123288194445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45933.123288194445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45933.123288194445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45933.123288194445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45933.123288194445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45933.123288194445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45933.123288194445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45933.123288194445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45933.123288194445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45933.123288194445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45933.123288194445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45933.123288194445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45933.123288194445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45933.123288194445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45933.123288194445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45933.123288194445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45933.123288194445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45933.123288194445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45933.123288194445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45933.123288194445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45933.123288194445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45933.123288194445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45933.123288194445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45933.123288194445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45933.123288194445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45933.123288194445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45933.123288194445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45933.123288194445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45933.123288194445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45933.123288194445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45933.123288194445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45933.123288194445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45933.123288194445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45933.123288194445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45933.123288194445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45933.123288194445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45933.123288194445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45933.123288194445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45933.123288194445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45933.123288194445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45933.123288194445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45933.123288194445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45933.123288194445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45933.123288194445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45933.123288194445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45933.123288194445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45933.123288194445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45933.123288194445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45933.123288194445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45933.123288194445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45933.123288194445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45933.123288194445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45933.123288194445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45933.123288194445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45933.123288194445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45933.123288194445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45933.123288194445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45933.123288194445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45933.123288194445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45933.123288194445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45933.123288194445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45933.123288194445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45933.123288194445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45933.123288194445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45933.123288194445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45933.123288194445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45933.123288194445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45933.123288194445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45933.123288194445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45933.123288194445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45933.123288194445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45933.123288194445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45933.123288194445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45933.123288194445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45933.123288194445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45933.123288194445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45933.123288194445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45933.123288194445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45933.123288194445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45933.123288194445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45933.123288194445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45933.123288194445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45933.123288194445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45933.123288194445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45933.123288194445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45933.123288194445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45933.123288194445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45933.123288194445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45933.123288194445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45933.123288194445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45933.123288194445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45933.123288194445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45933.123288194445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45933.123288194445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45933.123288194445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45933.123288194445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45933.123288194445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45933.123288194445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45933.123288194445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45933.123288194445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45933.123288194445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45933.123288194445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45933.123288194445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45933.123288194445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45933.123288194445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45933.123288194445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45933.123288194445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45933.123288194445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45933.123288194445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45933.123288194445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45933.123288194445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45933.123288194445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45933.123288194445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45933.123288194445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45933.123288194445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45933.123288194445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45933.123288194445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45933.123288194445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45933.123288194445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45933.123288194445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45933.123288194445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45933.123288194445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45933.123288194445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45933.123288194445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45933.123288194445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45933.123288194445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45933.123288194445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45933.123288194445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45933.123288194445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45933.123288194445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45933.123288194445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45933.123288194445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45933.123288194445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45933.123288194445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45933.123288194445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45933.123288194445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45933.123288194445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45933.123288194445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45933.123288194445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45933.123288194445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45933.123288194445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45933.123288194445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45933.123288194445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45933.123288194445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45933.123288194445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45933.123288194445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45933.123288194445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45933.123288194445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45933.123288194445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45933.123288194445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45933.123288194445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45933.123288194445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45933.123288194445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45933.123288194445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45933.123288194445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45933.123288194445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45933.123288194445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45933.123288194445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45933.123288194445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45933.123288194445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45933.123288194445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45933.123288194445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45933.123288194445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45933.123288194445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45933.123288194445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45933.123288194445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45933.123288194445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45933.123288194445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45933.123288194445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45933.123288194445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45933.123288194445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45933.123288194445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45933.123288194445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45933.123288194445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45933.123288194445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45933.123288194445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45933.123288194445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45933.123288194445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45933.123288194445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45933.123288194445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45933.123288194445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45933.123288194445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45933.123288194445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45933.123288194445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45933.123288194445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45933.123288194445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45933.123288194445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45933.123288194445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45933.123288194445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45933.123288194445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45933.123288194445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45933.123288194445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45933.123288194445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45933.123288194445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45933.123288194445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45933.123288194445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45933.123288194445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45933.123288194445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45933.123288194445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45933.123288194445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45933.123288194445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45933.123288194445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45933.123288194445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45933.123288194445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45933.123288194445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45933.123288194445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45933.123288194445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45933.123288194445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45933.123288194445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45933.123288194445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45933.123288194445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45933.123288194445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45933.123288194445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45933.123288194445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45933.123288194445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45933.123288194445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45933.123288194445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45933.123288194445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45933.123288194445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45933.123288194445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45933.123288194445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45933.123288194445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45933.123288194445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45933.123288194445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45933.123288194445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45933.123288194445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45933.123288194445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45933.123288194445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45933.123288194445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45933.123288194445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45933.123288194445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45933.123288194445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45933.123288194445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45933.123288194445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45933.123288194445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45933.123288194445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45933.123288194445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45933.123288194445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45933.123288194445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45933.123288194445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45933.123288194445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45933.123288194445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45933.123288194445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45933.123288194445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45933.123288194445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45933.123288194445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45933.123288194445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45933.123288194445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45933.123288194445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45933.123288194445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45933.123288194445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45933.123288194445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45933.123288194445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45933.123288194445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45933.123288194445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45933.123288194445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45933.123288194445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45933.123288194445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45933.123288194445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45933.123288194445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45933.123288194445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45933.123288194445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45933.123288194445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45933.123288194445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45933.123288194445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45933.123288194445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45933.123288194445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45933.123288194445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45933.123288194445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45933.123288194445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45933.123288194445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45933.123288194445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45933.123288194445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45933.123288194445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45933.123288194445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45933.123288194445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45933.123288194445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45933.123288194445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45933.123288194445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45933.123288194445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45933.123288194445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45933.123288194445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45933.123288194445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45933.123288194445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45933.123288194445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45933.123288194445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45933.123288194445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45933.123288194445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45933.123288194445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45933.123288194445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45933.123288194445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45933.123288194445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45933.123288194445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45933.123288194445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45933.123288194445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45933.123288194445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45933.123288194445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45933.123288194445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45933.123288194445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45933.123288194445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45933.123288194445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45933.123288194445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45933.123288194445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45933.123288194445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45933.123288194445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45933.123288194445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45933.123288194445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45933.123288194445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45933.123288194445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45933.123288194445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45933.123288194445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45933.123288194445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45933.123288194445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45933.123288194445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45933.123288194445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45933.123288194445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45933.123288194445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45933.123288194445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45933.123288194445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45933.123288194445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45933.123288194445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45933.123288194445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45933.123288194445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45933.123288194445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45933.123288194445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45933.123288194445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45933.123288194445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45933.123288194445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45933.123288194445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45933.123288194445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45933.123288194445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45933.123288194445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45933.123288194445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45933.123288194445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45933.123288194445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45933.123288194445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45933.123288194445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45933.123288194445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45933.123288194445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45933.123288194445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45933.123288194445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45933.123288194445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45933.123288194445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45933.123288194445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45933.123288194445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45933.123288194445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45933.123288194445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45933.123288194445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45933.123288194445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45933.123288194445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45933.123288194445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45933.123288194445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45933.123288194445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45933.123288194445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45933.123288194445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45933.123288194445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45933.123288194445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45933.123288194445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45933.123288194445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45933.123288194445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45933.123288194445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45933.123288194445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45933.123288194445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45933.123288194445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45933.123288194445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45933.123288194445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45933.123288194445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45933.123288194445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45933.123288194445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45933.123288194445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45933.123288194445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45933.123288194445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45933.123288194445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45933.123288194445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45933.123288194445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45933.123288194445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45933.123288194445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45933.123288194445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45933.123288194445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45933.123288194445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45933.123288194445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45933.123288194445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45933.123288194445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45933.123288194445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45933.123288194445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45933.123288194445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45933.123288194445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45933.123288194445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45933.123288194445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45933.123288194445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45933.123288194445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45933.123288194445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45933.123288194445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45933.123288194445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45933.123288194445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45933.123288194445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45933.123288194445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45933.123288194445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45933.123288194445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45933.123288194445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45933.123288194445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45933.123288194445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45933.123288194445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45933.123288194445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45933.123288194445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45933.123288194445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45933.123288194445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45933.123288194445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45933.123288194445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45933.123288194445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45933.123288194445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45933.123288194445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45933.123288194445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45933.123288194445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45933.123288194445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45933.123288194445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45933.123288194445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45933.123288194445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45933.123288194445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45933.123288194445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45933.123288194445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45933.123288194445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45933.123288194445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45933.123288194445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45933.123288194445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45933.123288194445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45933.123288194445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45933.123288194445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45933.123288194445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45933.123288194445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45933.123288194445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45933.123288194445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45933.123288194445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45933.123288194445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45933.123288194445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45933.123288194445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45933.123288194445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45933.123288194445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45933.123288194445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45933.123288194445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45933.123288194445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45933.123288194445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45933.123288194445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45933.123288194445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45933.123288194445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45933.123288194445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45933.123288194445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45933.123288194445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45933.123288194445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45933.123288194445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45933.123288194445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45933.123288194445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45933.123288194445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45933.123288194445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45933.123288194445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45933.123288194445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45933.123288194445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45933.123288194445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45933.123288194445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45933.123288194445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45933.123288194445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45933.123288194445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45933.123288194445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45933.123288194445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45933.123288194445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45933.123288194445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45933.123288194445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45933.123288194445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45933.123288194445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45933.123288194445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45933.123288194445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45933.123288194445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45933.123288194445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45933.123288194445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45933.123288194445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45933.123288194445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45933.123288194445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45933.123288194445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45933.123288194445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45933.123288194445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45933.123288194445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45933.123288194445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45933.123288194445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45933.123288194445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45933.123288194445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45933.123288194445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45933.123288194445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45933.123288194445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45933.123288194445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45933.123288194445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45933.123288194445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45933.123288194445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45933.123288194445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45933.123288194445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45933.123288194445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45933.123288194445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45933.123288194445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45933.123288194445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45933.123288194445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45933.123288194445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45933.123288194445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45933.123288194445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45933.123288194445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45933.123288194445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45933.123288194445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45933.123288194445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45933.123288194445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45933.123288194445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45933.123288194445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45933.123288194445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45933.123288194445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45933.123288194445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45933.123288194445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45933.123288194445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45933.123288194445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45933.123288194445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45933.123288194445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45933.123288194445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45933.123288194445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45933.123288194445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45933.123288194445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45933.123288194445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45933.123288194445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45933.123288194445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45933.123288194445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45933.123288194445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45933.123288194445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45933.123288194445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45933.123288194445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45933.123288194445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45933.123288194445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45933.123288194445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45933.123288194445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45933.123288194445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45933.123288194445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45933.123288194445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45933.123288194445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45933.123288194445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45933.123288194445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45933.123288194445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45933.123288194445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45933.123288194445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45933.123288194445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45933.123288194445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45933.123288194445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45933.123288194445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45933.123288194445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45933.123288194445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45933.123288194445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45933.123288194445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45933.123288194445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45933.123288194445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45933.123288194445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45933.123288194445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45933.123288194445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45933.123288194445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45933.123288194445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45933.123288194445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45933.123288194445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45933.123288194445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45933.123288194445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45933.123288194445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45933.123288194445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45933.123288194445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45933.123288194445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45933.123288194445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45933.123288194445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45933.123288194445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45933.123288194445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45933.123288194445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45933.123288194445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45933.123288194445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45933.123288194445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45933.123288194445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45933.123288194445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45933.123288194445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45933.123288194445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45933.123288194445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45933.123288194445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45933.123288194445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45933.123288194445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45933.123288194445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45933.123288194445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45933.123288194445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45933.123288194445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45933.123288194445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45933.123288194445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45933.123288194445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45933.123288194445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45933.123288194445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45933.123288194445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45933.123288194445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45933.123288194445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45933.123288194445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45933.123288194445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45933.123288194445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45933.123288194445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45933.123288194445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45933.123288194445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45933.123288194445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45933.123288194445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45933.123288194445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45933.123288194445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45933.123288194445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45933.123288194445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45933.123288194445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45933.123288194445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45933.123288194445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45933.123288194445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45933.123288194445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45933.123288194445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45933.123288194445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45933.123288194445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45933.123288194445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45933.123288194445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45933.123288194445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45933.123288194445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45933.123288194445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45933.123288194445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45933.123288194445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45933.123288194445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45933.123288194445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45933.123288194445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45933.123288194445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45933.123288194445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45933.123288194445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45933.123288194445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45933.123288194445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45933.123288194445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45933.123288194445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45933.123288194445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45933.123288194445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45933.123288194445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45933.123288194445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45933.123288194445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45933.123288194445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45933.123288194445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45933.123288194445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45933.123288194445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45933.123288194445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45933.123288194445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45933.123288194445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45933.123288194445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45933.123288194445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45933.123288194445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45933.123288194445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45933.123288194445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45933.123288194445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45933.123288194445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45933.123288194445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45933.123288194445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45933.123288194445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45933.123288194445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45933.123288194445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45933.123288194445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45933.123288194445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45933.123288194445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45933.123288194445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45933.123288194445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45933.123288194445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45933.123288194445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45933.123288194445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45933.123288194445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45933.123288194445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45933.123288194445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45933.123288194445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45933.123288194445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45933.123288194445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45933.123288194445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45933.123288194445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45933.123288194445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45933.123288194445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45933.123288194445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45933.123288194445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45933.123288194445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45933.123288194445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45933.123288194445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45933.123288194445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45933.123288194445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45933.123288194445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45933.123288194445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45933.123288194445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45933.123288194445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45933.123288194445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45933.123288194445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45933.123288194445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45933.123288194445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45933.123288194445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45933.123288194445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45933.123288194445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45933.123288194445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45933.123288194445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45933.123288194445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45933.123288194445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45933.123288194445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45933.123288194445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45933.123288194445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45933.123288194445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45933.123288194445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45933.123288194445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45933.123288194445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45933.123288194445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45933.123288194445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45933.123288194445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45933.123288194445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45933.123288194445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45933.123288194445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45933.123288194445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45933.123288194445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45933.123288194445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45933.123288194445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45933.123288194445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45933.123288194445</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229.642570601849</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2.2330104166685487</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7.427199074300006E-2</v>
      </c>
      <c r="H4" s="113">
        <v>45932.794976851852</v>
      </c>
      <c r="I4" s="110" t="str">
        <f>IFERROR(VLOOKUP(D4,DB!A:F,6,0),"")</f>
        <v>SCECO</v>
      </c>
      <c r="J4" s="110" t="str">
        <f>IFERROR(VLOOKUP(D4,DB!A:G,7,0),"")</f>
        <v>Vandalized+Vandalized</v>
      </c>
      <c r="K4" s="115" t="s">
        <v>39063</v>
      </c>
      <c r="L4" s="107" t="str">
        <f>IFERROR(VLOOKUP(D4,DB!A:I,9,0),"")</f>
        <v>Latis</v>
      </c>
    </row>
    <row r="5" spans="1:16" ht="25.5" customHeight="1">
      <c r="A5" s="110" t="s">
        <v>39064</v>
      </c>
      <c r="B5" s="110" t="str">
        <f>IFERROR(VLOOKUP(D5,DB!A:K,11,0),"")</f>
        <v>R4</v>
      </c>
      <c r="C5" s="111">
        <v>1</v>
      </c>
      <c r="D5" s="107" t="s">
        <v>36682</v>
      </c>
      <c r="E5" s="112" t="s">
        <v>38964</v>
      </c>
      <c r="F5" s="113">
        <v>45933.086111111108</v>
      </c>
      <c r="G5" s="114">
        <f ca="1">IFERROR(NOW()-F5,"")</f>
        <v>3.7177083337155636E-2</v>
      </c>
      <c r="H5" s="113">
        <v>45933.046817129631</v>
      </c>
      <c r="I5" s="110" t="str">
        <f>IFERROR(VLOOKUP(D5,DB!A:F,6,0),"")</f>
        <v>Generator-SG</v>
      </c>
      <c r="J5" s="110" t="str">
        <f>IFERROR(VLOOKUP(D5,DB!A:G,7,0),"")</f>
        <v>Weak</v>
      </c>
      <c r="K5" s="115" t="s">
        <v>39065</v>
      </c>
      <c r="L5" s="107" t="str">
        <f>IFERROR(VLOOKUP(D5,DB!A:I,9,0),"")</f>
        <v>Latis</v>
      </c>
    </row>
    <row r="6" spans="1:16" ht="15" customHeight="1">
      <c r="A6" s="110" t="s">
        <v>39066</v>
      </c>
      <c r="B6" s="110" t="str">
        <f>IFERROR(VLOOKUP(D6,DB!A:K,11,0),"")</f>
        <v>R4</v>
      </c>
      <c r="C6" s="111">
        <v>2</v>
      </c>
      <c r="D6" s="107" t="s">
        <v>35162</v>
      </c>
      <c r="E6" s="112" t="s">
        <v>38964</v>
      </c>
      <c r="F6" s="113">
        <v>45933.109432870369</v>
      </c>
      <c r="G6" s="114">
        <f ca="1">IFERROR(NOW()-F6,"")</f>
        <v>1.385532407584833E-2</v>
      </c>
      <c r="H6" s="113">
        <v>45933.098136574074</v>
      </c>
      <c r="I6" s="110" t="str">
        <f>IFERROR(VLOOKUP(D6,DB!A:F,6,0),"")</f>
        <v>SCECO</v>
      </c>
      <c r="J6" s="110" t="str">
        <f>IFERROR(VLOOKUP(D6,DB!A:G,7,0),"")</f>
        <v>Dead</v>
      </c>
      <c r="K6" s="115" t="s">
        <v>39067</v>
      </c>
      <c r="L6" s="107" t="str">
        <f>IFERROR(VLOOKUP(D6,DB!A:I,9,0),"")</f>
        <v>Latis</v>
      </c>
    </row>
    <row r="7" spans="1:16" ht="15" customHeight="1">
      <c r="A7" s="110"/>
      <c r="B7" s="110" t="str">
        <f>IFERROR(VLOOKUP(D7,DB!A:K,11,0),"")</f>
        <v/>
      </c>
      <c r="C7" s="111"/>
      <c r="D7" s="107"/>
      <c r="E7" s="112"/>
      <c r="F7" s="113"/>
      <c r="G7" s="114">
        <f ca="1">IFERROR(NOW()-F7,"")</f>
        <v>45933.123288194445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45933.123288194445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45933.123288194445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45933.123288194445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45933.123288194445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45933.123288194445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45933.123288194445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45933.123288194445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45933.123288194445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45933.123288194445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45933.123288194445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45933.123288194445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45933.123288194445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45933.123288194445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45933.123288194445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45933.123288194445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45933.123288194445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45933.123288194445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45933.123288194445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45933.123288194445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45933.123288194445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45933.123288194445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45933.123288194445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45933.123288194445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45933.123288194445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45933.123288194445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45933.123288194445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45933.123288194445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45933.123288194445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45933.123288194445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45933.123288194445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45933.123288194445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45933.123288194445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45933.123288194445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45933.123288194445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45933.123288194445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45933.123288194445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45933.123288194445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45933.123288194445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45933.123288194445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45933.123288194445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45933.123288194445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45933.123288194445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45933.123288194445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45933.123288194445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45933.123288194445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45933.123288194445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45933.123288194445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45933.123288194445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45933.123288194445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45933.123288194445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45933.123288194445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45933.123288194445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45933.123288194445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45933.123288194445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45933.123288194445</v>
      </c>
      <c r="H62" s="113"/>
      <c r="I62" s="110" t="str">
        <f>IFERROR(VLOOKUP(D62,DB!A:F,6,0),"")</f>
        <v/>
      </c>
      <c r="J62" s="110" t="str">
        <f>IFERROR(VLOOKUP(D62,DB!A:G,7,0),"")</f>
        <v/>
      </c>
      <c r="K62" s="115"/>
      <c r="L62" s="107"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opLeftCell="A27" workbookViewId="0">
      <selection activeCell="D59" sqref="D5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41.291228009256884</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6.9344108796285582</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37"/>
      <c r="E4" s="37"/>
      <c r="F4" s="38"/>
      <c r="G4" s="39">
        <f ca="1">IFERROR(NOW()-F4,"-")</f>
        <v>45933.123288194445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45933.123288194445</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45933.123288194445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45933.123288194445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45933.123288194445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45933.123288194445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45933.123288194445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45933.123288194445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45933.123288194445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45933.123288194445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45933.123288194445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45933.123288194445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45933.123288194445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45933.123288194445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45933.123288194445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45933.123288194445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45933.123288194445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45933.123288194445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45933.123288194445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45933.123288194445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45933.123288194445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45933.123288194445</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45933.123288194445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45933.123288194445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45933.123288194445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45933.123288194445</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45933.123288194445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45933.123288194445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45933.123288194445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45933.123288194445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45933.123288194445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45933.123288194445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45933.123288194445</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45933.123288194445</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45933.123288194445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45933.123288194445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45933.123288194445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45933.123288194445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45933.123288194445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45933.123288194445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45933.123288194445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45933.123288194445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45933.123288194445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45933.123288194445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45933.123288194445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45933.123288194445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45933.123288194445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45933.123288194445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45933.123288194445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45933.123288194445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45933.123288194445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45933.123288194445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45933.123288194445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45933.123288194445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45933.123288194445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45933.123288194445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45933.123288194445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45933.123288194445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45933.123288194445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45933.123288194445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45933.123288194445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45933.123288194445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45933.123288194445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45933.123288194445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45933.123288194445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45933.123288194445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45933.123288194445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45933.123288194445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45933.123288194445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45933.123288194445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45933.123288194445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45933.123288194445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45933.123288194445</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45933.123288194445</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45933.123288194445</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45933.123288194445</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45933.123288194445</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45933.123288194445</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45933.123288194445</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45933.123288194445</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45933.123288194445</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45933.123288194445</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45933.123288194445</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45933.123288194445</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45933.123288194445</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45933.123288194445</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45933.123288194445</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45933.123288194445</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45933.123288194445</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45933.123288194445</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45933.123288194445</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45933.123288194445</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45933.123288194445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45933.123288194445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45933.123288194445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45933.123288194445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45933.123288194445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45933.123288194445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45933.123288194445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45933.123288194445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45933.123288194445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45933.123288194445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45933.123288194445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45933.123288194445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45933.123288194445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45933.123288194445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45933.123288194445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45933.123288194445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45933.123288194445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45933.123288194445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45933.123288194445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45933.123288194445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45933.123288194445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45933.123288194445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45933.123288194445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45933.123288194445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45933.123288194445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45933.123288194445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45933.123288194445</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45933.123288194445</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45933.123288194445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45933.123288194445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45933.123288194445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45933.123288194445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45933.123288194445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45933.123288194445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45933.123288194445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45933.123288194445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45933.123288194445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45933.123288194445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45933.123288194445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45933.123288194445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45933.123288194445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45933.123288194445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45933.123288194445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45933.123288194445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45933.123288194445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45933.123288194445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45933.123288194445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45933.123288194445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45933.123288194445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45933.123288194445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45933.123288194445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45933.123288194445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45933.123288194445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45933.123288194445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45933.123288194445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45933.123288194445</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45933.123288194445</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45933.123288194445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45933.123288194445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45933.123288194445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45933.123288194445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45933.123288194445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45933.123288194445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45933.123288194445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45933.123288194445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45933.123288194445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45933.123288194445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45933.123288194445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45933.123288194445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45933.123288194445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45933.123288194445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45933.123288194445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45933.123288194445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45933.123288194445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45933.123288194445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45933.123288194445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45933.123288194445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45933.123288194445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45933.123288194445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45933.123288194445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45933.123288194445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45933.123288194445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45933.123288194445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45933.123288194445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45933.123288194445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45933.123288194445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45933.123288194445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45933.123288194445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45933.123288194445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45933.123288194445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45933.123288194445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45933.123288194445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45933.123288194445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45933.123288194445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45933.123288194445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45933.123288194445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45933.123288194445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45933.123288194445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45933.123288194445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45933.123288194445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45933.123288194445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45933.123288194445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45933.123288194445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45933.123288194445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45933.123288194445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45933.123288194445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45933.123288194445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45933.123288194445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45933.123288194445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45933.123288194445</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45933.123288194445</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88" ht="15"/>
    <row r="1389" ht="15"/>
    <row r="1392"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3"/>
  <sheetViews>
    <sheetView tabSelected="1"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3.9795729166653473</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6.3504409722227138</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0.30464236110856291</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38119</v>
      </c>
      <c r="E5" s="137" t="s">
        <v>38964</v>
      </c>
      <c r="F5" s="138">
        <v>45933.088726851849</v>
      </c>
      <c r="G5" s="139">
        <f ca="1">IFERROR(NOW()-F5,"-")</f>
        <v>3.4561342596134637E-2</v>
      </c>
      <c r="H5" s="138">
        <v>45933.082997685182</v>
      </c>
      <c r="I5" s="137" t="str">
        <f>IFERROR(VLOOKUP(D5,DB!A:F,6,0),"")</f>
        <v>SCECO</v>
      </c>
      <c r="J5" s="137" t="str">
        <f>IFERROR(VLOOKUP(D5,DB!A:G,7,0),"")</f>
        <v>No BB Shifted</v>
      </c>
      <c r="K5" s="137" t="s">
        <v>39078</v>
      </c>
      <c r="L5" s="137" t="str">
        <f>IFERROR(VLOOKUP(D5,DB!A:I,9,0),"")</f>
        <v>Latis</v>
      </c>
    </row>
    <row r="6" spans="1:16383" ht="31.5" customHeight="1">
      <c r="A6" s="121"/>
      <c r="B6" s="137" t="str">
        <f>IFERROR(VLOOKUP(D6,DB!A:K,11,0),"")</f>
        <v/>
      </c>
      <c r="C6" s="137"/>
      <c r="D6" s="137"/>
      <c r="E6" s="137"/>
      <c r="F6" s="140"/>
      <c r="G6" s="139">
        <f ca="1">IFERROR(NOW()-F6,"-")</f>
        <v>45933.123288194445</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45933.123288194445</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45933.123288194445</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45933.123288194445</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45933.123288194445</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45933.123288194445</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45933.123288194445</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45933.123288194445</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45933.123288194445</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45933.123288194445</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45933.123288194445</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45933.123288194445</v>
      </c>
      <c r="H17" s="137"/>
      <c r="I17" s="137" t="str">
        <f>IFERROR(VLOOKUP(D17,DB!A:F,6,0),"")</f>
        <v/>
      </c>
      <c r="J17" s="137" t="str">
        <f>IFERROR(VLOOKUP(D17,DB!A:G,7,0),"")</f>
        <v/>
      </c>
      <c r="K17" s="137"/>
      <c r="L17" s="137" t="str">
        <f>IFERROR(VLOOKUP(D17,DB!A:I,9,0),"")</f>
        <v/>
      </c>
    </row>
    <row r="18" spans="1:12" ht="31.5" customHeight="1">
      <c r="A18" s="121"/>
      <c r="B18" s="120" t="str">
        <f>IFERROR(VLOOKUP(D18,DB!A:K,11,0),"")</f>
        <v/>
      </c>
      <c r="C18" s="122"/>
      <c r="D18" s="120"/>
      <c r="E18" s="123"/>
      <c r="F18" s="124"/>
      <c r="G18" s="89">
        <f ca="1">IFERROR(NOW()-F18,"-")</f>
        <v>45933.123288194445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45933.123288194445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45933.123288194445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45933.123288194445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45933.123288194445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45933.123288194445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45933.123288194445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45933.123288194445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45933.123288194445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45933.123288194445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45933.123288194445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45933.123288194445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45933.123288194445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45933.123288194445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45933.123288194445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45933.123288194445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45933.123288194445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45933.123288194445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45933.123288194445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45933.123288194445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45933.123288194445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45933.123288194445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45933.123288194445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45933.123288194445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45933.123288194445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45933.123288194445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45933.123288194445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45933.123288194445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45933.123288194445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45933.123288194445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45933.123288194445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45933.123288194445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45933.123288194445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45933.123288194445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45933.123288194445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45933.123288194445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45933.123288194445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45933.123288194445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45933.123288194445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45933.123288194445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45933.123288194445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45933.123288194445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45933.123288194445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45933.123288194445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45933.123288194445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45933.123288194445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45933.123288194445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45933.123288194445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45933.123288194445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45933.123288194445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45933.123288194445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45933.123288194445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45933.123288194445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45933.123288194445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45933.123288194445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45933.123288194445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45933.123288194445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45933.123288194445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45933.123288194445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45933.123288194445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45933.123288194445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45933.123288194445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45933.123288194445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45933.123288194445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45933.123288194445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45933.123288194445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45933.123288194445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45933.123288194445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45933.123288194445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45933.123288194445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45933.123288194445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45933.123288194445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45933.123288194445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45933.123288194445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45933.123288194445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45933.123288194445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45933.123288194445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45933.123288194445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45933.123288194445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45933.123288194445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45933.123288194445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45933.123288194445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45933.123288194445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45933.123288194445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45933.123288194445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45933.123288194445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45933.123288194445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45933.123288194445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45933.123288194445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45933.123288194445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45933.123288194445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45933.123288194445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45933.123288194445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45933.123288194445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45933.123288194445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45933.123288194445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45933.123288194445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45933.123288194445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45933.123288194445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45933.123288194445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45933.123288194445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45933.123288194445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45933.123288194445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45933.123288194445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45933.123288194445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45933.123288194445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45933.123288194445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45933.123288194445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45933.123288194445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45933.123288194445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45933.123288194445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45933.123288194445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45933.123288194445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45933.123288194445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45933.123288194445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45933.123288194445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45933.123288194445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45933.123288194445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45933.123288194445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45933.123288194445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45933.123288194445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45933.123288194445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45933.123288194445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45933.123288194445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45933.123288194445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45933.123288194445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45933.123288194445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45933.123288194445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45933.123288194445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45933.123288194445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45933.123288194445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45933.123288194445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45933.123288194445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45933.123288194445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45933.123288194445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45933.123288194445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45933.123288194445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45933.123288194445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45933.123288194445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45933.123288194445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45933.123288194445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45933.123288194445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45933.123288194445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45933.123288194445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45933.123288194445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45933.123288194445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45933.123288194445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45933.123288194445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45933.123288194445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45933.123288194445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45933.123288194445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45933.123288194445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45933.123288194445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45933.123288194445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45933.123288194445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45933.123288194445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45933.123288194445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45933.123288194445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45933.123288194445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45933.123288194445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45933.123288194445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45933.123288194445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45933.123288194445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45933.123288194445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45933.123288194445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45933.123288194445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45933.123288194445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45933.123288194445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45933.123288194445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45933.123288194445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45933.123288194445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45933.123288194445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45933.123288194445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45933.123288194445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45933.123288194445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45933.123288194445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45933.123288194445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45933.123288194445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45933.123288194445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45933.123288194445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45933.123288194445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45933.123288194445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45933.123288194445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45933.123288194445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45933.123288194445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45933.123288194445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45933.123288194445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45933.123288194445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45933.123288194445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45933.123288194445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45933.123288194445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45933.123288194445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45933.123288194445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45933.123288194445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45933.123288194445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45933.123288194445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45933.123288194445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45933.123288194445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45933.123288194445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45933.123288194445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45933.123288194445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45933.123288194445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45933.123288194445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45933.123288194445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45933.123288194445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45933.123288194445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45933.123288194445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45933.123288194445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45933.123288194445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45933.123288194445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45933.123288194445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45933.123288194445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45933.123288194445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45933.123288194445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45933.123288194445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45933.123288194445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45933.123288194445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45933.123288194445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45933.123288194445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45933.123288194445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45933.123288194445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45933.123288194445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45933.123288194445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45933.123288194445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45933.123288194445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45933.123288194445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45933.123288194445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45933.123288194445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45933.123288194445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45933.123288194445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45933.123288194445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45933.123288194445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45933.123288194445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45933.123288194445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45933.123288194445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45933.123288194445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45933.123288194445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45933.123288194445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45933.123288194445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45933.123288194445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45933.123288194445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45933.123288194445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45933.123288194445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45933.123288194445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45933.123288194445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45933.123288194445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45933.123288194445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45933.123288194445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45933.123288194445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45933.123288194445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45933.123288194445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45933.123288194445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45933.123288194445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45933.123288194445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45933.123288194445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45933.123288194445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45933.123288194445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45933.123288194445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45933.123288194445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45933.123288194445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45933.123288194445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45933.123288194445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45933.123288194445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45933.123288194445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45933.123288194445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45933.123288194445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45933.123288194445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45933.123288194445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45933.123288194445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45933.123288194445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45933.123288194445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45933.123288194445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45933.123288194445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45933.123288194445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45933.123288194445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45933.123288194445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45933.123288194445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45933.123288194445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45933.123288194445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45933.123288194445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45933.123288194445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45933.123288194445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45933.123288194445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45933.123288194445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45933.123288194445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45933.123288194445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45933.123288194445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45933.123288194445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45933.123288194445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45933.123288194445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45933.123288194445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45933.123288194445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45933.123288194445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45933.123288194445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45933.123288194445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45933.123288194445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45933.123288194445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45933.123288194445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45933.123288194445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45933.123288194445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45933.123288194445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45933.123288194445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45933.123288194445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45933.123288194445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45933.123288194445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45933.123288194445</v>
      </c>
      <c r="H323" s="124"/>
      <c r="I323" s="120" t="str">
        <f>IFERROR(VLOOKUP(D323,DB!A:F,6,0),"")</f>
        <v/>
      </c>
      <c r="J323" s="119" t="str">
        <f>IFERROR(VLOOKUP(D323,DB!A:G,7,0),"")</f>
        <v/>
      </c>
      <c r="K323" s="125"/>
      <c r="L323" s="126" t="str">
        <f>IFERROR(VLOOKUP(D323,DB!A:I,9,0),"")</f>
        <v/>
      </c>
    </row>
  </sheetData>
  <dataValidations count="2">
    <dataValidation allowBlank="1" showInputMessage="1" showErrorMessage="1" sqref="E1" xr:uid="{380493DB-286A-4683-AF55-C78F04945A49}"/>
    <dataValidation type="list" allowBlank="1" showInputMessage="1" showErrorMessage="1" sqref="E6:E3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2025-10-02T23:59:21Z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