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67" documentId="13_ncr:1_{F6CB121F-512D-4AA6-A0C1-0FB36C537598}" xr6:coauthVersionLast="47" xr6:coauthVersionMax="47" xr10:uidLastSave="{039155C7-8F5A-4BCB-9E7A-BCA1EF8225E0}"/>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<sst xmlns="http://schemas.openxmlformats.org/spreadsheetml/2006/main" count="178600" uniqueCount="39084">
  <si>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</si>
  <si>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</si>
  <si>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</si>
  <si>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</si>
  <si>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</si>
  <si>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</si>
  <si>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</si>
  <si>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</si>
  <si>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</si>
  <si>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</si>
  <si>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</si>
  <si>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</si>
  <si>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</si>
  <si>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</si>
  <si>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</si>
  <si>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</si>
  <si>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</si>
  <si>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</si>
  <si>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</si>
  <si>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</si>
  <si>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</si>
  <si>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</si>
  <si>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</si>
  <si>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</si>
  <si>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</si>
  <si>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</si>
  <si>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</si>
  <si>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</si>
  <si>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</si>
  <si>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</si>
  <si>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</si>
  <si>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</si>
  <si>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</si>
  <si>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</si>
  <si>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</si>
  <si>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</si>
  <si>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</si>
  <si>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</si>
  <si>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</si>
  <si>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</si>
  <si>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</si>
  <si>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</si>
  <si>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</si>
  <si>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</si>
  <si>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</si>
  <si>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</si>
  <si>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</si>
  <si>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</si>
  <si>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</si>
  <si>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</si>
  <si>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</si>
  <si>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</si>
  <si>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</si>
  <si>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</si>
  <si>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</si>
  <si>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</si>
  <si>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</si>
  <si>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</si>
  <si>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</si>
  <si>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</si>
  <si>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</si>
  <si>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</si>
  <si>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</si>
  <si>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</si>
  <si>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</si>
  <si>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</si>
  <si>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</si>
  <si>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</si>
  <si>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</si>
  <si>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</si>
  <si>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</si>
  <si>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</si>
  <si>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</si>
  <si>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</si>
  <si>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</si>
  <si>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</si>
  <si>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</si>
  <si>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</si>
  <si>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</si>
  <si>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</si>
  <si>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</si>
  <si>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</si>
  <si>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</si>
  <si>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</si>
  <si>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</si>
  <si>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</si>
  <si>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</si>
  <si>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</si>
  <si>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</si>
  <si>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</si>
  <si>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</si>
  <si>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</si>
  <si>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</si>
  <si>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</si>
  <si>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</si>
  <si>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</si>
  <si>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</si>
  <si>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</si>
  <si>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</si>
  <si>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</si>
  <si>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</si>
  <si>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</si>
  <si>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</si>
  <si>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</si>
  <si>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</si>
  <si>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</si>
  <si>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</si>
  <si>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</si>
  <si>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</si>
  <si>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</si>
  <si>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</si>
  <si>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</si>
  <si>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</si>
  <si>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</si>
  <si>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</si>
  <si>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</si>
  <si>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</si>
  <si>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</si>
  <si>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</si>
  <si>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</si>
  <si>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</si>
  <si>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</si>
  <si>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</si>
  <si>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</si>
  <si>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</si>
  <si>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</si>
  <si>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</si>
  <si>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</si>
  <si>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</si>
  <si>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</si>
  <si>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</si>
  <si>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</si>
  <si>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</si>
  <si>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</si>
  <si>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</si>
  <si>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</si>
  <si>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</si>
  <si>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</si>
  <si>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</si>
  <si>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</si>
  <si>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</si>
  <si>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</si>
  <si>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</si>
  <si>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</si>
  <si>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</si>
  <si>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</si>
  <si>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</si>
  <si>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</si>
  <si>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</si>
  <si>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</si>
  <si>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</si>
  <si>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</si>
  <si>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</si>
  <si>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</si>
  <si>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</si>
  <si>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</si>
  <si>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</si>
  <si>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</si>
  <si>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</si>
  <si>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</si>
  <si>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</si>
  <si>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</si>
  <si>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</si>
  <si>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</si>
  <si>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</si>
  <si>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</si>
  <si>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</si>
  <si>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</si>
  <si>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</si>
  <si>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</si>
  <si>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</si>
  <si>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</si>
  <si>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</si>
  <si>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</si>
  <si>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</si>
  <si>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</si>
  <si>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</si>
  <si>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</si>
  <si>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</si>
  <si>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</si>
  <si>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</si>
  <si>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</si>
  <si>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</si>
  <si>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</si>
  <si>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</si>
  <si>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</si>
  <si>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</si>
  <si>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</si>
  <si>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</si>
  <si>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</si>
  <si>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</si>
  <si>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</si>
  <si>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</si>
  <si>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</si>
  <si>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</si>
  <si>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</si>
  <si>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</si>
  <si>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</si>
  <si>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</si>
  <si>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</si>
  <si>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</si>
  <si>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</si>
  <si>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</si>
  <si>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</si>
  <si>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</si>
  <si>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</si>
  <si>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</si>
  <si>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</si>
  <si>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</si>
  <si>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</si>
  <si>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</si>
  <si>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</si>
  <si>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</si>
  <si>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</si>
  <si>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</si>
  <si>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</si>
  <si>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</si>
  <si>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</si>
  <si>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</si>
  <si>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</si>
  <si>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</si>
  <si>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</si>
  <si>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</si>
  <si>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</si>
  <si>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</si>
  <si>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</si>
  <si>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</si>
  <si>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</si>
  <si>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</si>
  <si>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</si>
  <si>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</si>
  <si>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</si>
  <si>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</si>
  <si>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</si>
  <si>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</si>
  <si>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</si>
  <si>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</si>
  <si>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</si>
  <si>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</si>
  <si>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</si>
  <si>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</si>
  <si>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</si>
  <si>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</si>
  <si>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</si>
  <si>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</si>
  <si>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</si>
  <si>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</si>
  <si>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</si>
  <si>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</si>
  <si>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</si>
  <si>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</si>
  <si>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</si>
  <si>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</si>
  <si>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</si>
  <si>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</si>
  <si>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</si>
  <si>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</si>
  <si>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</si>
  <si>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</si>
  <si>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</si>
  <si>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</si>
  <si>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</si>
  <si>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</si>
  <si>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</si>
  <si>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</si>
  <si>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</si>
  <si>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</si>
  <si>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</si>
  <si>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</si>
  <si>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</si>
  <si>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</si>
  <si>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</si>
  <si>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</si>
  <si>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</si>
  <si>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</si>
  <si>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</si>
  <si>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</si>
  <si>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</si>
  <si>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</si>
  <si>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</si>
  <si>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</si>
  <si>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</si>
  <si>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</si>
  <si>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</si>
  <si>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</si>
  <si>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</si>
  <si>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</si>
  <si>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</si>
  <si>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</si>
  <si>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</si>
  <si>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</si>
  <si>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</si>
  <si>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</si>
  <si>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</si>
  <si>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</si>
  <si>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</si>
  <si>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</si>
  <si>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</si>
  <si>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</si>
  <si>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</si>
  <si>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</si>
  <si>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</si>
  <si>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</si>
  <si>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</si>
  <si>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</si>
  <si>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</si>
  <si>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</si>
  <si>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</si>
  <si>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</si>
  <si>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</si>
  <si>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</si>
  <si>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</si>
  <si>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</si>
  <si>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</si>
  <si>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</si>
  <si>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</si>
  <si>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</si>
  <si>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</si>
  <si>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</si>
  <si>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</si>
  <si>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</si>
  <si>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</si>
  <si>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</si>
  <si>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</si>
  <si>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</si>
  <si>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</si>
  <si>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</si>
  <si>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</si>
  <si>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</si>
  <si>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</si>
  <si>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</si>
  <si>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</si>
  <si>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</si>
  <si>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</si>
  <si>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</si>
  <si>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</si>
  <si>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</si>
  <si>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</si>
  <si>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</si>
  <si>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</si>
  <si>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</si>
  <si>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</si>
  <si>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</si>
  <si>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</si>
  <si>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</si>
  <si>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</si>
  <si>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</si>
  <si>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</si>
  <si>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</si>
  <si>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</si>
  <si>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</si>
  <si>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</si>
  <si>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</si>
  <si>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</si>
  <si>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</si>
  <si>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</si>
  <si>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</si>
  <si>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</si>
  <si>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</si>
  <si>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</si>
  <si>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</si>
  <si>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</si>
  <si>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</si>
  <si>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</si>
  <si>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</si>
  <si>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</si>
  <si>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</si>
  <si>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</si>
  <si>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</si>
  <si>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</si>
  <si>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</si>
  <si>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</si>
  <si>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</si>
  <si>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</si>
  <si>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</si>
  <si>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</si>
  <si>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</si>
  <si>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</si>
  <si>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</si>
  <si>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</si>
  <si>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</si>
  <si>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</si>
  <si>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</si>
  <si>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</si>
  <si>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</si>
  <si>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</si>
  <si>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</si>
  <si>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</si>
  <si>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</si>
  <si>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</si>
  <si>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</si>
  <si>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</si>
  <si>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</si>
  <si>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</si>
  <si>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</si>
  <si>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</si>
  <si>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</si>
  <si>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</si>
  <si>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</si>
  <si>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</si>
  <si>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</si>
  <si>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</si>
  <si>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</si>
  <si>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</si>
  <si>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</si>
  <si>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</si>
  <si>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</si>
  <si>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</si>
  <si>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</si>
  <si>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</si>
  <si>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</si>
  <si>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</si>
  <si>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</si>
  <si>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</si>
  <si>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</si>
  <si>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</si>
  <si>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</si>
  <si>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</si>
  <si>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</si>
  <si>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</si>
  <si>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</si>
  <si>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</si>
  <si>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</si>
  <si>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</si>
  <si>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</si>
  <si>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</si>
  <si>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</si>
  <si>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</si>
  <si>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</si>
  <si>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</si>
  <si>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</si>
  <si>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</si>
  <si>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</si>
  <si>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</si>
  <si>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</si>
  <si>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</si>
  <si>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</si>
  <si>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</si>
  <si>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</si>
  <si>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</si>
  <si>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</si>
  <si>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</si>
  <si>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</si>
  <si>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</si>
  <si>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</si>
  <si>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</si>
  <si>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</si>
  <si>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</si>
  <si>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</si>
  <si>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</si>
  <si>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</si>
  <si>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</si>
  <si>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</si>
  <si>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</si>
  <si>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</si>
  <si>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</si>
  <si>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</si>
  <si>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</si>
  <si>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</si>
  <si>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</si>
  <si>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</si>
  <si>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</si>
  <si>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</si>
  <si>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</si>
  <si>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</si>
  <si>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</si>
  <si>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</si>
  <si>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</si>
  <si>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</si>
  <si>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</si>
  <si>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</si>
  <si>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</si>
  <si>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</si>
  <si>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</si>
  <si>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</si>
  <si>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</si>
  <si>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</si>
  <si>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</si>
  <si>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</si>
  <si>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</si>
  <si>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</si>
  <si>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</si>
  <si>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</si>
  <si>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</si>
  <si>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</si>
  <si>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</si>
  <si>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</si>
  <si>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</si>
  <si>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</si>
  <si>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</si>
  <si>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</si>
  <si>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</si>
  <si>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</si>
  <si>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</si>
  <si>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</si>
  <si>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</si>
  <si>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</si>
  <si>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</si>
  <si>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</si>
  <si>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</si>
  <si>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</si>
  <si>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</si>
  <si>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</si>
  <si>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</si>
  <si>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</si>
  <si>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</si>
  <si>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</si>
  <si>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</si>
  <si>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</si>
  <si>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</si>
  <si>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</si>
  <si>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</si>
  <si>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</si>
  <si>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</si>
  <si>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</si>
  <si>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</si>
  <si>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</si>
  <si>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</si>
  <si>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</si>
  <si>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</si>
  <si>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</si>
  <si>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</si>
  <si>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</si>
  <si>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</si>
  <si>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</si>
  <si>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</si>
  <si>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</si>
  <si>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</si>
  <si>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</si>
  <si>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</si>
  <si>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</si>
  <si>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</si>
  <si>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</si>
  <si>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</si>
  <si>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</si>
  <si>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</si>
  <si>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</si>
  <si>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</si>
  <si>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</si>
  <si>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</si>
  <si>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</si>
  <si>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</si>
  <si>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</si>
  <si>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</si>
  <si>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</si>
  <si>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</si>
  <si>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</si>
  <si>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</si>
  <si>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</si>
  <si>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</si>
  <si>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</si>
  <si>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</si>
  <si>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</si>
  <si>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</si>
  <si>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</si>
  <si>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</si>
  <si>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</si>
  <si>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</si>
  <si>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</si>
  <si>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</si>
  <si>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</si>
  <si>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</si>
  <si>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</si>
  <si>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</si>
  <si>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</si>
  <si>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</si>
  <si>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</si>
  <si>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</si>
  <si>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</si>
  <si>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</si>
  <si>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</si>
  <si>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</si>
  <si>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</si>
  <si>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</si>
  <si>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</si>
  <si>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</si>
  <si>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</si>
  <si>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</si>
  <si>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</si>
  <si>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</si>
  <si>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</si>
  <si>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</si>
  <si>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</si>
  <si>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</si>
  <si>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</si>
  <si>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</si>
  <si>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</si>
  <si>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</si>
  <si>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</si>
  <si>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</si>
  <si>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</si>
  <si>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</si>
  <si>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</si>
  <si>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</si>
  <si>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</si>
  <si>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</si>
  <si>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</si>
  <si>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</si>
  <si>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</si>
  <si>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</si>
  <si>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</si>
  <si>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</si>
  <si>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</si>
  <si>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</si>
  <si>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</si>
  <si>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</si>
  <si>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</si>
  <si>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</si>
  <si>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</si>
  <si>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</si>
  <si>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</si>
  <si>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</si>
  <si>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</si>
  <si>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</si>
  <si>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</si>
  <si>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</si>
  <si>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</si>
  <si>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</si>
  <si>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</si>
  <si>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</si>
  <si>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</si>
  <si>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</si>
  <si>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</si>
  <si>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</si>
  <si>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</si>
  <si>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</si>
  <si>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</si>
  <si>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</si>
  <si>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</si>
  <si>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</si>
  <si>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</si>
  <si>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</si>
  <si>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</si>
  <si>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</si>
  <si>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</si>
  <si>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</si>
  <si>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</si>
  <si>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</si>
  <si>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</si>
  <si>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</si>
  <si>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</si>
  <si>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</si>
  <si>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</si>
  <si>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</si>
  <si>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</si>
  <si>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</si>
  <si>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</si>
  <si>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</si>
  <si>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</si>
  <si>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</si>
  <si>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</si>
  <si>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</si>
  <si>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</si>
  <si>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</si>
  <si>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</si>
  <si>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</si>
  <si>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</si>
  <si>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</si>
  <si>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</si>
  <si>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</si>
  <si>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</si>
  <si>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</si>
  <si>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</si>
  <si>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</si>
  <si>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</si>
  <si>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</si>
  <si>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</si>
  <si>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</si>
  <si>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</si>
  <si>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</si>
  <si>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</si>
  <si>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</si>
  <si>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</si>
  <si>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</si>
  <si>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</si>
  <si>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</si>
  <si>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</si>
  <si>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</si>
  <si>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</si>
  <si>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</si>
  <si>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</si>
  <si>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</si>
  <si>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</si>
  <si>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</si>
  <si>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</si>
  <si>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</si>
  <si>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</si>
  <si>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</si>
  <si>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</si>
  <si>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</si>
  <si>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</si>
  <si>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</si>
  <si>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</si>
  <si>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</si>
  <si>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</si>
  <si>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</si>
  <si>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</si>
  <si>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</si>
  <si>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</si>
  <si>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</si>
  <si>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</si>
  <si>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</si>
  <si>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</si>
  <si>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</si>
  <si>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</si>
  <si>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</si>
  <si>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</si>
  <si>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</si>
  <si>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</si>
  <si>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</si>
  <si>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</si>
  <si>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</si>
  <si>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</si>
  <si>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</si>
  <si>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</si>
  <si>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</si>
  <si>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</si>
  <si>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</si>
  <si>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</si>
  <si>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</si>
  <si>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</si>
  <si>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</si>
  <si>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</si>
  <si>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</si>
  <si>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</si>
  <si>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</si>
  <si>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</si>
  <si>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</si>
  <si>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</si>
  <si>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</si>
  <si>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</si>
  <si>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</si>
  <si>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</si>
  <si>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</si>
  <si>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</si>
  <si>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</si>
  <si>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</si>
  <si>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</si>
  <si>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</si>
  <si>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</si>
  <si>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</si>
  <si>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</si>
  <si>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</si>
  <si>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</si>
  <si>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</si>
  <si>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</si>
  <si>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</si>
  <si>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</si>
  <si>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</si>
  <si>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</si>
  <si>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</si>
  <si>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</si>
  <si>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</si>
  <si>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</si>
  <si>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</si>
  <si>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</si>
  <si>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</si>
  <si>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</si>
  <si>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</si>
  <si>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</si>
  <si>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</si>
  <si>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</si>
  <si>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</si>
  <si>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</si>
  <si>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</si>
  <si>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</si>
  <si>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</si>
  <si>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</si>
  <si>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</si>
  <si>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</si>
  <si>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</si>
  <si>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</si>
  <si>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</si>
  <si>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</si>
  <si>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</si>
  <si>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</si>
  <si>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</si>
  <si>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</si>
  <si>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</si>
  <si>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</si>
  <si>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</si>
  <si>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</si>
  <si>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</si>
  <si>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</si>
  <si>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</si>
  <si>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</si>
  <si>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</si>
  <si>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</si>
  <si>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</si>
  <si>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</si>
  <si>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</si>
  <si>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</si>
  <si>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</si>
  <si>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</si>
  <si>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</si>
  <si>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</si>
  <si>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</si>
  <si>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</si>
  <si>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</si>
  <si>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</si>
  <si>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</si>
  <si>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</si>
  <si>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</si>
  <si>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</si>
  <si>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</si>
  <si>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</si>
  <si>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</si>
  <si>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</si>
  <si>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</si>
  <si>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</si>
  <si>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</si>
  <si>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</si>
  <si>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</si>
  <si>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</si>
  <si>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</si>
  <si>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</si>
  <si>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</si>
  <si>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</si>
  <si>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</si>
  <si>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</si>
  <si>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</si>
  <si>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</si>
  <si>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</si>
  <si>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</si>
  <si>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</si>
  <si>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</si>
  <si>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</si>
  <si>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</si>
  <si>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</si>
  <si>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</si>
  <si>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</si>
  <si>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</si>
  <si>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</si>
  <si>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</si>
  <si>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</si>
  <si>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</si>
  <si>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</si>
  <si>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</si>
  <si>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</si>
  <si>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</si>
  <si>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</si>
  <si>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</si>
  <si>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</si>
  <si>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</si>
  <si>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</si>
  <si>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</si>
  <si>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</si>
  <si>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</si>
  <si>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</si>
  <si>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</si>
  <si>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</si>
  <si>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</si>
  <si>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</si>
  <si>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</si>
  <si>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</si>
  <si>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</si>
  <si>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</si>
  <si>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</si>
  <si>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</si>
  <si>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</si>
  <si>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</si>
  <si>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</si>
  <si>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</si>
  <si>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</si>
  <si>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</si>
  <si>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</si>
  <si>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</si>
  <si>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</si>
  <si>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</si>
  <si>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</si>
  <si>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</si>
  <si>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</si>
  <si>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</si>
  <si>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</si>
  <si>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</si>
  <si>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</si>
  <si>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</si>
  <si>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</si>
  <si>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</si>
  <si>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</si>
  <si>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</si>
  <si>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</si>
  <si>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</si>
  <si>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</si>
  <si>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</si>
  <si>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</si>
  <si>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</si>
  <si>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</si>
  <si>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</si>
  <si>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</si>
  <si>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</si>
  <si>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</si>
  <si>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</si>
  <si>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</si>
  <si>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</si>
  <si>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</si>
  <si>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</si>
  <si>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</si>
  <si>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</si>
  <si>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</si>
  <si>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</si>
  <si>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</si>
  <si>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</si>
  <si>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</si>
  <si>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</si>
  <si>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</si>
  <si>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</si>
  <si>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</si>
  <si>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</si>
  <si>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</si>
  <si>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</si>
  <si>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</si>
  <si>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</si>
  <si>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</si>
  <si>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</si>
  <si>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</si>
  <si>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</si>
  <si>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</si>
  <si>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</si>
  <si>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</si>
  <si>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</si>
  <si>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</si>
  <si>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</si>
  <si>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</si>
  <si>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</si>
  <si>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</si>
  <si>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</si>
  <si>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</si>
  <si>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</si>
  <si>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</si>
  <si>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</si>
  <si>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</si>
  <si>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</si>
  <si>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</si>
  <si>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</si>
  <si>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</si>
  <si>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</si>
  <si>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</si>
  <si>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</si>
  <si>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</si>
  <si>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</si>
  <si>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</si>
  <si>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</si>
  <si>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</si>
  <si>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</si>
  <si>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</si>
  <si>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</si>
  <si>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</si>
  <si>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</si>
  <si>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</si>
  <si>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</si>
  <si>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</si>
  <si>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</si>
  <si>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</si>
  <si>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</si>
  <si>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</si>
  <si>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</si>
  <si>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</si>
  <si>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</si>
  <si>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</si>
  <si>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</si>
  <si>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</si>
  <si>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</si>
  <si>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</si>
  <si>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</si>
  <si>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</si>
  <si>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</si>
  <si>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</si>
  <si>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</si>
  <si>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</si>
  <si>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</si>
  <si>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</si>
  <si>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</si>
  <si>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</si>
  <si>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</si>
  <si>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</si>
  <si>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</si>
  <si>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</si>
  <si>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</si>
  <si>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</si>
  <si>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</si>
  <si>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</si>
  <si>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</si>
  <si>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</si>
  <si>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</si>
  <si>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</si>
  <si>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</si>
  <si>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</si>
  <si>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</si>
  <si>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</si>
  <si>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</si>
  <si>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</si>
  <si>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</si>
  <si>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</si>
  <si>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</si>
  <si>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</si>
  <si>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</si>
  <si>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</si>
  <si>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</si>
  <si>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</si>
  <si>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</si>
  <si>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</si>
  <si>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</si>
  <si>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</si>
  <si>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</si>
  <si>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</si>
  <si>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</si>
  <si>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</si>
  <si>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</si>
  <si>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</si>
  <si>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</si>
  <si>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</si>
  <si>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</si>
  <si>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</si>
  <si>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</si>
  <si>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</si>
  <si>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</si>
  <si>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</si>
  <si>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</si>
  <si>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</si>
  <si>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</si>
  <si>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</si>
  <si>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</si>
  <si>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</si>
  <si>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</si>
  <si>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</si>
  <si>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</si>
  <si>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</si>
  <si>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</si>
  <si>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</si>
  <si>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</si>
  <si>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</si>
  <si>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</si>
  <si>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</si>
  <si>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</si>
  <si>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</si>
  <si>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</si>
  <si>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</si>
  <si>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</si>
  <si>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</si>
  <si>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</si>
  <si>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</si>
  <si>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</si>
  <si>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</si>
  <si>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</si>
  <si>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</si>
  <si>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</si>
  <si>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</si>
  <si>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</si>
  <si>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</si>
  <si>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</si>
  <si>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</si>
  <si>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</si>
  <si>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</si>
  <si>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</si>
  <si>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</si>
  <si>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</si>
  <si>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</si>
  <si>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</si>
  <si>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</si>
  <si>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</si>
  <si>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</si>
  <si>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</si>
  <si>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</si>
  <si>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</si>
  <si>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</si>
  <si>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</si>
  <si>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</si>
  <si>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</si>
  <si>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</si>
  <si>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</si>
  <si>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</si>
  <si>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</si>
  <si>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</si>
  <si>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</si>
  <si>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</si>
  <si>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</si>
  <si>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</si>
  <si>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</si>
  <si>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</si>
  <si>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</si>
  <si>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</si>
  <si>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</si>
  <si>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</si>
  <si>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</si>
  <si>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</si>
  <si>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</si>
  <si>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</si>
  <si>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</si>
  <si>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</si>
  <si>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</si>
  <si>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</si>
  <si>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</si>
  <si>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</si>
  <si>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</si>
  <si>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</si>
  <si>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</si>
  <si>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</si>
  <si>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</si>
  <si>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</si>
  <si>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</si>
  <si>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</si>
  <si>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</si>
  <si>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</si>
  <si>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</si>
  <si>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</si>
  <si>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</si>
  <si>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</si>
  <si>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</si>
  <si>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</si>
  <si>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</si>
  <si>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</si>
  <si>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</si>
  <si>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</si>
  <si>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</si>
  <si>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</si>
  <si>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</si>
  <si>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</si>
  <si>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</si>
  <si>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</si>
  <si>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</si>
  <si>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</si>
  <si>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</si>
  <si>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</si>
  <si>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</si>
  <si>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</si>
  <si>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</si>
  <si>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</si>
  <si>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</si>
  <si>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</si>
  <si>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</si>
  <si>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</si>
  <si>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</si>
  <si>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</si>
  <si>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</si>
  <si>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</si>
  <si>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</si>
  <si>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</si>
  <si>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</si>
  <si>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</si>
  <si>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</si>
  <si>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</si>
  <si>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</si>
  <si>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</si>
  <si>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</si>
  <si>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</si>
  <si>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</si>
  <si>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</si>
  <si>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</si>
  <si>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</si>
  <si>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</si>
  <si>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</si>
  <si>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</si>
  <si>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</si>
  <si>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</si>
  <si>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</si>
  <si>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</si>
  <si>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</si>
  <si>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</si>
  <si>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</si>
  <si>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</si>
  <si>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</si>
  <si>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</si>
  <si>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</si>
  <si>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</si>
  <si>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</si>
  <si>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</si>
  <si>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</si>
  <si>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</si>
  <si>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</si>
  <si>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</si>
  <si>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</si>
  <si>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</si>
  <si>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</si>
  <si>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</si>
  <si>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</si>
  <si>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</si>
  <si>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</si>
  <si>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</si>
  <si>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</si>
  <si>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</si>
  <si>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</si>
  <si>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</si>
  <si>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</si>
  <si>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</si>
  <si>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</si>
  <si>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</si>
  <si>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</si>
  <si>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</si>
  <si>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</si>
  <si>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</si>
  <si>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</si>
  <si>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</si>
  <si>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</si>
  <si>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</si>
  <si>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</si>
  <si>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</si>
  <si>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</si>
  <si>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</si>
  <si>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</si>
  <si>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</si>
  <si>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</si>
  <si>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</si>
  <si>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</si>
  <si>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</si>
  <si>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</si>
  <si>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</si>
  <si>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</si>
  <si>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</si>
  <si>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</si>
  <si>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</si>
  <si>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</si>
  <si>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</si>
  <si>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</si>
  <si>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</si>
  <si>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</si>
  <si>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</si>
  <si>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</si>
  <si>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</si>
  <si>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</si>
  <si>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</si>
  <si>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</si>
  <si>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</si>
  <si>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</si>
  <si>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</si>
  <si>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</si>
  <si>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</si>
  <si>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</si>
  <si>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</si>
  <si>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</si>
  <si>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</si>
  <si>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</si>
  <si>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</si>
  <si>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</si>
  <si>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</si>
  <si>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</si>
  <si>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</si>
  <si>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</si>
  <si>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</si>
  <si>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</si>
  <si>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</si>
  <si>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</si>
  <si>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</si>
  <si>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</si>
  <si>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</si>
  <si>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</si>
  <si>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</si>
  <si>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</si>
  <si>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</si>
  <si>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</si>
  <si>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</si>
  <si>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</si>
  <si>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</si>
  <si>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</si>
  <si>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</si>
  <si>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</si>
  <si>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</si>
  <si>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</si>
  <si>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</si>
  <si>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</si>
  <si>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</si>
  <si>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</si>
  <si>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</si>
  <si>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</si>
  <si>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</si>
  <si>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</si>
  <si>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</si>
  <si>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</si>
  <si>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</si>
  <si>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</si>
  <si>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</si>
  <si>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</si>
  <si>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</si>
  <si>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</si>
  <si>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</si>
  <si>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</si>
  <si>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</si>
  <si>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</si>
  <si>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</si>
  <si>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</si>
  <si>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</si>
  <si>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</si>
  <si>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</si>
  <si>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</si>
  <si>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</si>
  <si>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</si>
  <si>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</si>
  <si>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</si>
  <si>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</si>
  <si>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</si>
  <si>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</si>
  <si>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</si>
  <si>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</si>
  <si>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</si>
  <si>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</si>
  <si>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</si>
  <si>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</si>
  <si>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</si>
  <si>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</si>
  <si>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</si>
  <si>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</si>
  <si>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</si>
  <si>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</si>
  <si>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</si>
  <si>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</si>
  <si>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</si>
  <si>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</si>
  <si>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</si>
  <si>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</si>
  <si>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</si>
  <si>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</si>
  <si>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</si>
  <si>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</si>
  <si>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</si>
  <si>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</si>
  <si>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</si>
  <si>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</si>
  <si>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</si>
  <si>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</si>
  <si>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</si>
  <si>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</si>
  <si>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</si>
  <si>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</si>
  <si>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</si>
  <si>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</si>
  <si>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</si>
  <si>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</si>
  <si>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</si>
  <si>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</si>
  <si>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</si>
  <si>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</si>
  <si>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</si>
  <si>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</si>
  <si>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</si>
  <si>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</si>
  <si>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</si>
  <si>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</si>
  <si>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</si>
  <si>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</si>
  <si>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</si>
  <si>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</si>
  <si>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</si>
  <si>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</si>
  <si>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</si>
  <si>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</si>
  <si>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</si>
  <si>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</si>
  <si>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</si>
  <si>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</si>
  <si>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</si>
  <si>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</si>
  <si>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</si>
  <si>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</si>
  <si>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</si>
  <si>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</si>
  <si>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</si>
  <si>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</si>
  <si>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</si>
  <si>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</si>
  <si>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</si>
  <si>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</si>
  <si>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</si>
  <si>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</si>
  <si>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</si>
  <si>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</si>
  <si>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</si>
  <si>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</si>
  <si>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</si>
  <si>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</si>
  <si>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</si>
  <si>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</si>
  <si>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</si>
  <si>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</si>
  <si>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</si>
  <si>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</si>
  <si>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</si>
  <si>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</si>
  <si>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</si>
  <si>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</si>
  <si>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</si>
  <si>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</si>
  <si>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</si>
  <si>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</si>
  <si>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</si>
  <si>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</si>
  <si>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</si>
  <si>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</si>
  <si>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</si>
  <si>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</si>
  <si>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</si>
  <si>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</si>
  <si>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</si>
  <si>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</si>
  <si>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</si>
  <si>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</si>
  <si>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</si>
  <si>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</si>
  <si>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</si>
  <si>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</si>
  <si>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</si>
  <si>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</si>
  <si>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</si>
  <si>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</si>
  <si>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</si>
  <si>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</si>
  <si>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</si>
  <si>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</si>
  <si>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</si>
  <si>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</si>
  <si>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</si>
  <si>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</si>
  <si>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</si>
  <si>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</si>
  <si>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</si>
  <si>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</si>
  <si>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</si>
  <si>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</si>
  <si>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</si>
  <si>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</si>
  <si>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</si>
  <si>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</si>
  <si>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</si>
  <si>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</si>
  <si>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</si>
  <si>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</si>
  <si>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</si>
  <si>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</si>
  <si>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</si>
  <si>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</si>
  <si>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</si>
  <si>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</si>
  <si>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</si>
  <si>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</si>
  <si>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</si>
  <si>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</si>
  <si>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</si>
  <si>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</si>
  <si>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</si>
  <si>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</si>
  <si>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</si>
  <si>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</si>
  <si>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</si>
  <si>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</si>
  <si>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</si>
  <si>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</si>
  <si>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</si>
  <si>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</si>
  <si>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</si>
  <si>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</si>
  <si>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</si>
  <si>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</si>
  <si>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</si>
  <si>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</si>
  <si>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</si>
  <si>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</si>
  <si>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</si>
  <si>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</si>
  <si>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</si>
  <si>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</si>
  <si>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</si>
  <si>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</si>
  <si>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</si>
  <si>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</si>
  <si>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</si>
  <si>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</si>
  <si>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</si>
  <si>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</si>
  <si>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</si>
  <si>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</si>
  <si>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</si>
  <si>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</si>
  <si>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</si>
  <si>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</si>
  <si>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</si>
  <si>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</si>
  <si>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</si>
  <si>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</si>
  <si>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</si>
  <si>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</si>
  <si>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</si>
  <si>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</si>
  <si>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</si>
  <si>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</si>
  <si>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</si>
  <si>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</si>
  <si>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</si>
  <si>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</si>
  <si>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</si>
  <si>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</si>
  <si>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</si>
  <si>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</si>
  <si>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</si>
  <si>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</si>
  <si>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</si>
  <si>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</si>
  <si>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</si>
  <si>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</si>
  <si>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</si>
  <si>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</si>
  <si>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</si>
  <si>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</si>
  <si>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</si>
  <si>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</si>
  <si>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</si>
  <si>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</si>
  <si>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</si>
  <si>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</si>
  <si>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</si>
  <si>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</si>
  <si>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</si>
  <si>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</si>
  <si>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</si>
  <si>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</si>
  <si>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</si>
  <si>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</si>
  <si>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</si>
  <si>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</si>
  <si>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</si>
  <si>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</si>
  <si>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</si>
  <si>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</si>
  <si>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</si>
  <si>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</si>
  <si>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</si>
  <si>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</si>
  <si>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</si>
  <si>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</si>
  <si>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</si>
  <si>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</si>
  <si>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</si>
  <si>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</si>
  <si>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</si>
  <si>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</si>
  <si>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</si>
  <si>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</si>
  <si>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</si>
  <si>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</si>
  <si>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</si>
  <si>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</si>
  <si>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</si>
  <si>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</si>
  <si>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</si>
  <si>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</si>
  <si>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</si>
  <si>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</si>
  <si>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</si>
  <si>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</si>
  <si>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</si>
  <si>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</si>
  <si>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</si>
  <si>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</si>
  <si>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</si>
  <si>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</si>
  <si>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</si>
  <si>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</si>
  <si>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</si>
  <si>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</si>
  <si>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</si>
  <si>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</si>
  <si>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</si>
  <si>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</si>
  <si>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</si>
  <si>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</si>
  <si>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</si>
  <si>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</si>
  <si>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</si>
  <si>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</si>
  <si>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</si>
  <si>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</si>
  <si>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</si>
  <si>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</si>
  <si>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</si>
  <si>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</si>
  <si>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</si>
  <si>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</si>
  <si>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</si>
  <si>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</si>
  <si>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</si>
  <si>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</si>
  <si>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</si>
  <si>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</si>
  <si>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</si>
  <si>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</si>
  <si>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</si>
  <si>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</si>
  <si>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</si>
  <si>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</si>
  <si>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</si>
  <si>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</si>
  <si>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</si>
  <si>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</si>
  <si>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</si>
  <si>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</si>
  <si>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</si>
  <si>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</si>
  <si>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</si>
  <si>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</si>
  <si>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</si>
  <si>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</si>
  <si>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</si>
  <si>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</si>
  <si>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</si>
  <si>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</si>
  <si>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</si>
  <si>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</si>
  <si>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</si>
  <si>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</si>
  <si>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</si>
  <si>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</si>
  <si>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</si>
  <si>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</si>
  <si>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</si>
  <si>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</si>
  <si>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</si>
  <si>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</si>
  <si>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</si>
  <si>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</si>
  <si>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</si>
  <si>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</si>
  <si>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</si>
  <si>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</si>
  <si>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</si>
  <si>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</si>
  <si>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</si>
  <si>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</si>
  <si>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</si>
  <si>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</si>
  <si>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</si>
  <si>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</si>
  <si>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</si>
  <si>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</si>
  <si>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</si>
  <si>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</si>
  <si>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</si>
  <si>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</si>
  <si>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</si>
  <si>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</si>
  <si>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</si>
  <si>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</si>
  <si>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</si>
  <si>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</si>
  <si>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</si>
  <si>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</si>
  <si>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</si>
  <si>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</si>
  <si>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</si>
  <si>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</si>
  <si>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</si>
  <si>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</si>
  <si>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</si>
  <si>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</si>
  <si>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</si>
  <si>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</si>
  <si>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</si>
  <si>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</si>
  <si>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</si>
  <si>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</si>
  <si>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</si>
  <si>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</si>
  <si>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</si>
  <si>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</si>
  <si>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</si>
  <si>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</si>
  <si>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</si>
  <si>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</si>
  <si>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</si>
  <si>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</si>
  <si>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</si>
  <si>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</si>
  <si>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</si>
  <si>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</si>
  <si>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</si>
  <si>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</si>
  <si>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</si>
  <si>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</si>
  <si>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</si>
  <si>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</si>
  <si>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</si>
  <si>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</si>
  <si>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</si>
  <si>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</si>
  <si>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</si>
  <si>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</si>
  <si>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</si>
  <si>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</si>
  <si>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</si>
  <si>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</si>
  <si>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</si>
  <si>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</si>
  <si>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</si>
  <si>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</si>
  <si>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</si>
  <si>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</si>
  <si>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</si>
  <si>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</si>
  <si>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</si>
  <si>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</si>
  <si>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</si>
  <si>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</si>
  <si>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</si>
  <si>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</si>
  <si>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</si>
  <si>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</si>
  <si>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</si>
  <si>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</si>
  <si>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</si>
  <si>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</si>
  <si>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</si>
  <si>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</si>
  <si>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</si>
  <si>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</si>
  <si>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</si>
  <si>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</si>
  <si>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</si>
  <si>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</si>
  <si>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</si>
  <si>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</si>
  <si>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</si>
  <si>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</si>
  <si>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</si>
  <si>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</si>
  <si>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</si>
  <si>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</si>
  <si>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</si>
  <si>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</si>
  <si>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</si>
  <si>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</si>
  <si>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</si>
  <si>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</si>
  <si>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</si>
  <si>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</si>
  <si>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</si>
  <si>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</si>
  <si>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</si>
  <si>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</si>
  <si>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</si>
  <si>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</si>
  <si>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</si>
  <si>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</si>
  <si>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</si>
  <si>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</si>
  <si>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</si>
  <si>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</si>
  <si>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</si>
  <si>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</si>
  <si>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</si>
  <si>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</si>
  <si>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</si>
  <si>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</si>
  <si>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</si>
  <si>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</si>
  <si>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</si>
  <si>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</si>
  <si>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</si>
  <si>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</si>
  <si>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</si>
  <si>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</si>
  <si>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</si>
  <si>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</si>
  <si>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</si>
  <si>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</si>
  <si>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</si>
  <si>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</si>
  <si>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</si>
  <si>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</si>
  <si>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</si>
  <si>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</si>
  <si>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</si>
  <si>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</si>
  <si>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</si>
  <si>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</si>
  <si>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</si>
  <si>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</si>
  <si>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</si>
  <si>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</si>
  <si>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</si>
  <si>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</si>
  <si>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</si>
  <si>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</si>
  <si>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</si>
  <si>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</si>
  <si>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</si>
  <si>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</si>
  <si>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</si>
  <si>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</si>
  <si>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</si>
  <si>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</si>
  <si>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</si>
  <si>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</si>
  <si>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</si>
  <si>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</si>
  <si>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</si>
  <si>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</si>
  <si>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</si>
  <si>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</si>
  <si>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</si>
  <si>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</si>
  <si>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</si>
  <si>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</si>
  <si>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</si>
  <si>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</si>
  <si>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</si>
  <si>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</si>
  <si>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</si>
  <si>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</si>
  <si>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</si>
  <si>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</si>
  <si>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</si>
  <si>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</si>
  <si>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</si>
  <si>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</si>
  <si>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</si>
  <si>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</si>
  <si>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</si>
  <si>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</si>
  <si>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</si>
  <si>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</si>
  <si>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</si>
  <si>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</si>
  <si>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</si>
  <si>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</si>
  <si>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</si>
  <si>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</si>
  <si>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</si>
  <si>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</si>
  <si>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</si>
  <si>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</si>
  <si>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</si>
  <si>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</si>
  <si>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</si>
  <si>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</si>
  <si>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</si>
  <si>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</si>
  <si>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</si>
  <si>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</si>
  <si>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</si>
  <si>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</si>
  <si>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</si>
  <si>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</si>
  <si>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</si>
  <si>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</si>
  <si>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</si>
  <si>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</si>
  <si>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</si>
  <si>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</si>
  <si>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</si>
  <si>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</si>
  <si>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</si>
  <si>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</si>
  <si>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</si>
  <si>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</si>
  <si>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</si>
  <si>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</si>
  <si>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</si>
  <si>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</si>
  <si>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</si>
  <si>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</si>
  <si>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</si>
  <si>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</si>
  <si>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</si>
  <si>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</si>
  <si>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</si>
  <si>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</si>
  <si>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</si>
  <si>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</si>
  <si>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</si>
  <si>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</si>
  <si>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</si>
  <si>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</si>
  <si>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</si>
  <si>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</si>
  <si>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</si>
  <si>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</si>
  <si>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</si>
  <si>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</si>
  <si>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</si>
  <si>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</si>
  <si>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</si>
  <si>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</si>
  <si>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</si>
  <si>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</si>
  <si>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</si>
  <si>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</si>
  <si>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</si>
  <si>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</si>
  <si>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</si>
  <si>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</si>
  <si>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</si>
  <si>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</si>
  <si>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</si>
  <si>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</si>
  <si>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</si>
  <si>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</si>
  <si>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</si>
  <si>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</si>
  <si>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</si>
  <si>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</si>
  <si>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</si>
  <si>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</si>
  <si>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</si>
  <si>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</si>
  <si>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</si>
  <si>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</si>
  <si>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</si>
  <si>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</si>
  <si>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</si>
  <si>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</si>
  <si>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</si>
  <si>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</si>
  <si>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</si>
  <si>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</si>
  <si>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</si>
  <si>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</si>
  <si>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</si>
  <si>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</si>
  <si>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</si>
  <si>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</si>
  <si>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</si>
  <si>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</si>
  <si>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</si>
  <si>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</si>
  <si>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</si>
  <si>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</si>
  <si>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</si>
  <si>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</si>
  <si>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</si>
  <si>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</si>
  <si>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</si>
  <si>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</si>
  <si>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</si>
  <si>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</si>
  <si>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</si>
  <si>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</si>
  <si>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</si>
  <si>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</si>
  <si>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</si>
  <si>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</si>
  <si>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</si>
  <si>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</si>
  <si>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</si>
  <si>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</si>
  <si>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</si>
  <si>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</si>
  <si>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</si>
  <si>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</si>
  <si>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</si>
  <si>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</si>
  <si>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</si>
  <si>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</si>
  <si>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</si>
  <si>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</si>
  <si>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</si>
  <si>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</si>
  <si>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</si>
  <si>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</si>
  <si>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</si>
  <si>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</si>
  <si>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</si>
  <si>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</si>
  <si>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</si>
  <si>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</si>
  <si>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</si>
  <si>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</si>
  <si>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</si>
  <si>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</si>
  <si>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</si>
  <si>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</si>
  <si>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</si>
  <si>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</si>
  <si>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</si>
  <si>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</si>
  <si>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</si>
  <si>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</si>
  <si>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</si>
  <si>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</si>
  <si>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</si>
  <si>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</si>
  <si>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</si>
  <si>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</si>
  <si>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</si>
  <si>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</si>
  <si>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</si>
  <si>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</si>
  <si>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</si>
  <si>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</si>
  <si>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</si>
  <si>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</si>
  <si>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</si>
  <si>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</si>
  <si>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</si>
  <si>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</si>
  <si>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</si>
  <si>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</si>
  <si>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</si>
  <si>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</si>
  <si>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</si>
  <si>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</si>
  <si>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</si>
  <si>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</si>
  <si>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</si>
  <si>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</si>
  <si>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</si>
  <si>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</si>
  <si>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</si>
  <si>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</si>
  <si>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</si>
  <si>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</si>
  <si>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</si>
  <si>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</si>
  <si>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</si>
  <si>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</si>
  <si>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</si>
  <si>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</si>
  <si>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</si>
  <si>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</si>
  <si>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</si>
  <si>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</si>
  <si>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</si>
  <si>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</si>
  <si>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</si>
  <si>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</si>
  <si>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</si>
  <si>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</si>
  <si>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</si>
  <si>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</si>
  <si>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</si>
  <si>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</si>
  <si>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</si>
  <si>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</si>
  <si>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</si>
  <si>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</si>
  <si>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</si>
  <si>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</si>
  <si>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</si>
  <si>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</si>
  <si>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</si>
  <si>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</si>
  <si>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</si>
  <si>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</si>
  <si>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</si>
  <si>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</si>
  <si>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</si>
  <si>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</si>
  <si>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</si>
  <si>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</si>
  <si>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</si>
  <si>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</si>
  <si>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</si>
  <si>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</si>
  <si>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</si>
  <si>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</si>
  <si>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</si>
  <si>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</si>
  <si>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</si>
  <si>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</si>
  <si>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</si>
  <si>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</si>
  <si>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</si>
  <si>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</si>
  <si>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</si>
  <si>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</si>
  <si>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</si>
  <si>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</si>
  <si>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</si>
  <si>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</si>
  <si>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</si>
  <si>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</si>
  <si>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</si>
  <si>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</si>
  <si>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</si>
  <si>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</si>
  <si>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</si>
  <si>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</si>
  <si>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</si>
  <si>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</si>
  <si>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</si>
  <si>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</si>
  <si>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</si>
  <si>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</si>
  <si>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</si>
  <si>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</si>
  <si>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</si>
  <si>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</si>
  <si>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</si>
  <si>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</si>
  <si>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</si>
  <si>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</si>
  <si>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</si>
  <si>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</si>
  <si>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</si>
  <si>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</si>
  <si>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</si>
  <si>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</si>
  <si>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</si>
  <si>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</si>
  <si>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</si>
  <si>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</si>
  <si>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</si>
  <si>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</si>
  <si>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</si>
  <si>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</si>
  <si>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</si>
  <si>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</si>
  <si>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</si>
  <si>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</si>
  <si>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</si>
  <si>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</si>
  <si>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</si>
  <si>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</si>
  <si>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</si>
  <si>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</si>
  <si>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</si>
  <si>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</si>
  <si>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</si>
  <si>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</si>
  <si>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</si>
  <si>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</si>
  <si>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</si>
  <si>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</si>
  <si>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</si>
  <si>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</si>
  <si>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</si>
  <si>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</si>
  <si>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</si>
  <si>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</si>
  <si>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</si>
  <si>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</si>
  <si>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</si>
  <si>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</si>
  <si>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</si>
  <si>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</si>
  <si>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</si>
  <si>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</si>
  <si>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</si>
  <si>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</si>
  <si>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</si>
  <si>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</si>
  <si>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</si>
  <si>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</si>
  <si>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</si>
  <si>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</si>
  <si>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</si>
  <si>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</si>
  <si>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</si>
  <si>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</si>
  <si>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</si>
  <si>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</si>
  <si>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</si>
  <si>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</si>
  <si>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</si>
  <si>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</si>
  <si>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</si>
  <si>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</si>
  <si>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</si>
  <si>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</si>
  <si>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</si>
  <si>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</si>
  <si>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</si>
  <si>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</si>
  <si>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</si>
  <si>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</si>
  <si>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</si>
  <si>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</si>
  <si>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</si>
  <si>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</si>
  <si>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</si>
  <si>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</si>
  <si>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</si>
  <si>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</si>
  <si>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</si>
  <si>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</si>
  <si>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</si>
  <si>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</si>
  <si>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</si>
  <si>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</si>
  <si>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</si>
  <si>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</si>
  <si>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</si>
  <si>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</si>
  <si>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</si>
  <si>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</si>
  <si>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</si>
  <si>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</si>
  <si>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</si>
  <si>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</si>
  <si>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</si>
  <si>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</si>
  <si>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</si>
  <si>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</si>
  <si>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</si>
  <si>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</si>
  <si>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</si>
  <si>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</si>
  <si>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</si>
  <si>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</si>
  <si>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</si>
  <si>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</si>
  <si>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</si>
  <si>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</si>
  <si>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</si>
  <si>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</si>
  <si>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</si>
  <si>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</si>
  <si>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</si>
  <si>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</si>
  <si>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</si>
  <si>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</si>
  <si>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</si>
  <si>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</si>
  <si>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</si>
  <si>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</si>
  <si>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</si>
  <si>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</si>
  <si>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</si>
  <si>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</si>
  <si>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</si>
  <si>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</si>
  <si>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</si>
  <si>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</si>
  <si>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</si>
  <si>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</si>
  <si>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</si>
  <si>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</si>
  <si>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</si>
  <si>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</si>
  <si>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</si>
  <si>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</si>
  <si>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</si>
  <si>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</si>
  <si>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</si>
  <si>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</si>
  <si>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</si>
  <si>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</si>
  <si>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</si>
  <si>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</si>
  <si>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</si>
  <si>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</si>
  <si>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</si>
  <si>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</si>
  <si>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</si>
  <si>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</si>
  <si>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</si>
  <si>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</si>
  <si>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</si>
  <si>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</si>
  <si>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</si>
  <si>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</si>
  <si>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</si>
  <si>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</si>
  <si>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</si>
  <si>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</si>
  <si>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</si>
  <si>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</si>
  <si>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</si>
  <si>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</si>
  <si>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</si>
  <si>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</si>
  <si>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</si>
  <si>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</si>
  <si>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</si>
  <si>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</si>
  <si>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</si>
  <si>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</si>
  <si>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</si>
  <si>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</si>
  <si>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</si>
  <si>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</si>
  <si>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</si>
  <si>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</si>
  <si>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</si>
  <si>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</si>
  <si>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</si>
  <si>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</si>
  <si>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</si>
  <si>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</si>
  <si>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</si>
  <si>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</si>
  <si>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</si>
  <si>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</si>
  <si>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</si>
  <si>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</si>
  <si>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</si>
  <si>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</si>
  <si>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</si>
  <si>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</si>
  <si>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</si>
  <si>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</si>
  <si>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</si>
  <si>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</si>
  <si>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</si>
  <si>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</si>
  <si>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</si>
  <si>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</si>
  <si>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</si>
  <si>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</si>
  <si>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</si>
  <si>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</si>
  <si>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</si>
  <si>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</si>
  <si>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</si>
  <si>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</si>
  <si>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</si>
  <si>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</si>
  <si>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</si>
  <si>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</si>
  <si>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</si>
  <si>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</si>
  <si>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</si>
  <si>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</si>
  <si>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</si>
  <si>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</si>
  <si>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</si>
  <si>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</si>
  <si>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</si>
  <si>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</si>
  <si>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</si>
  <si>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</si>
  <si>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</si>
  <si>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</si>
  <si>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</si>
  <si>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</si>
  <si>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</si>
  <si>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</si>
  <si>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</si>
  <si>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</si>
  <si>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</si>
  <si>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</si>
  <si>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</si>
  <si>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</si>
  <si>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</si>
  <si>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</si>
  <si>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</si>
  <si>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</si>
  <si>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</si>
  <si>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</si>
  <si>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</si>
  <si>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</si>
  <si>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</si>
  <si>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</si>
  <si>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</si>
  <si>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</si>
  <si>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</si>
  <si>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</si>
  <si>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</si>
  <si>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</si>
  <si>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</si>
  <si>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</si>
  <si>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</si>
  <si>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</si>
  <si>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</si>
  <si>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</si>
  <si>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</si>
  <si>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</si>
  <si>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</si>
  <si>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</si>
  <si>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</si>
  <si>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</si>
  <si>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</si>
  <si>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</si>
  <si>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</si>
  <si>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</si>
  <si>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</si>
  <si>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</si>
  <si>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</si>
  <si>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</si>
  <si>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</si>
  <si>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</si>
  <si>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</si>
  <si>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</si>
  <si>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</si>
  <si>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</si>
  <si>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</si>
  <si>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</si>
  <si>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</si>
  <si>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</si>
  <si>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</si>
  <si>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</si>
  <si>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</si>
  <si>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</si>
  <si>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</si>
  <si>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</si>
  <si>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</si>
  <si>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</si>
  <si>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</si>
  <si>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</si>
  <si>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</si>
  <si>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</si>
  <si>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</si>
  <si>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</si>
  <si>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</si>
  <si>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</si>
  <si>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</si>
  <si>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</si>
  <si>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</si>
  <si>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</si>
  <si>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</si>
  <si>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</si>
  <si>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</si>
  <si>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</si>
  <si>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</si>
  <si>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</si>
  <si>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</si>
  <si>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</si>
  <si>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</si>
  <si>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</si>
  <si>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</si>
  <si>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</si>
  <si>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</si>
  <si>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</si>
  <si>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</si>
  <si>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</si>
  <si>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</si>
  <si>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</si>
  <si>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</si>
  <si>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</si>
  <si>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</si>
  <si>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</si>
  <si>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</si>
  <si>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</si>
  <si>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</si>
  <si>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</si>
  <si>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</si>
  <si>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</si>
  <si>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</si>
  <si>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</si>
  <si>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</si>
  <si>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</si>
  <si>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</si>
  <si>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</si>
  <si>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</si>
  <si>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</si>
  <si>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</si>
  <si>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</si>
  <si>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</si>
  <si>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</si>
  <si>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</si>
  <si>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</si>
  <si>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</si>
  <si>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</si>
  <si>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</si>
  <si>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</si>
  <si>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</si>
  <si>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</si>
  <si>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</si>
  <si>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</si>
  <si>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</si>
  <si>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</si>
  <si>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</si>
  <si>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</si>
  <si>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</si>
  <si>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</si>
  <si>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</si>
  <si>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</si>
  <si>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</si>
  <si>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</si>
  <si>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</si>
  <si>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</si>
  <si>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</si>
  <si>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</si>
  <si>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</si>
  <si>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</si>
  <si>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</si>
  <si>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</si>
  <si>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</si>
  <si>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</si>
  <si>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</si>
  <si>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</si>
  <si>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</si>
  <si>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</si>
  <si>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</si>
  <si>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</si>
  <si>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</si>
  <si>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</si>
  <si>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</si>
  <si>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</si>
  <si>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</si>
  <si>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</si>
  <si>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</si>
  <si>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</si>
  <si>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</si>
  <si>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</si>
  <si>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</si>
  <si>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</si>
  <si>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</si>
  <si>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</si>
  <si>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</si>
  <si>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</si>
  <si>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</si>
  <si>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</si>
  <si>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</si>
  <si>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</si>
  <si>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</si>
  <si>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</si>
  <si>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</si>
  <si>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</si>
  <si>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</si>
  <si>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</si>
  <si>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</si>
  <si>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</si>
  <si>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</si>
  <si>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</si>
  <si>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</si>
  <si>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</si>
  <si>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</si>
  <si>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</si>
  <si>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</si>
  <si>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</si>
  <si>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</si>
  <si>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</si>
  <si>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</si>
  <si>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</si>
  <si>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</si>
  <si>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</si>
  <si>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</si>
  <si>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</si>
  <si>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</si>
  <si>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</si>
  <si>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</si>
  <si>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</si>
  <si>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</si>
  <si>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</si>
  <si>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</si>
  <si>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</si>
  <si>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</si>
  <si>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</si>
  <si>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</si>
  <si>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</si>
  <si>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</si>
  <si>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</si>
  <si>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</si>
  <si>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</si>
  <si>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</si>
  <si>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</si>
  <si>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</si>
  <si>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</si>
  <si>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</si>
  <si>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</si>
  <si>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</si>
  <si>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</si>
  <si>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</si>
  <si>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</si>
  <si>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</si>
  <si>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</si>
  <si>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</si>
  <si>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</si>
  <si>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</si>
  <si>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</si>
  <si>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</si>
  <si>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</si>
  <si>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</si>
  <si>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</si>
  <si>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</si>
  <si>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</si>
  <si>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</si>
  <si>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</si>
  <si>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</si>
  <si>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</si>
  <si>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</si>
  <si>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</si>
  <si>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</si>
  <si>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</si>
  <si>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</si>
  <si>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</si>
  <si>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</si>
  <si>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</si>
  <si>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</si>
  <si>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</si>
  <si>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</si>
  <si>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</si>
  <si>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</si>
  <si>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</si>
  <si>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</si>
  <si>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</si>
  <si>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</si>
  <si>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</si>
  <si>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</si>
  <si>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</si>
  <si>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</si>
  <si>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</si>
  <si>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</si>
  <si>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</si>
  <si>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</si>
  <si>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</si>
  <si>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</si>
  <si>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</si>
  <si>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</si>
  <si>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</si>
  <si>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</si>
  <si>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</si>
  <si>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</si>
  <si>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</si>
  <si>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</si>
  <si>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</si>
  <si>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</si>
  <si>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</si>
  <si>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</si>
  <si>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</si>
  <si>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</si>
  <si>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</si>
  <si>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</si>
  <si>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</si>
  <si>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</si>
  <si>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</si>
  <si>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</si>
  <si>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</si>
  <si>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</si>
  <si>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</si>
  <si>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</si>
  <si>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</si>
  <si>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</si>
  <si>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</si>
  <si>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</si>
  <si>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</si>
  <si>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</si>
  <si>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</si>
  <si>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</si>
  <si>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</si>
  <si>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</si>
  <si>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</si>
  <si>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</si>
  <si>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</si>
  <si>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</si>
  <si>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</si>
  <si>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</si>
  <si>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</si>
  <si>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</si>
  <si>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</si>
  <si>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</si>
  <si>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</si>
  <si>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</si>
  <si>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</si>
  <si>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</si>
  <si>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</si>
  <si>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</si>
  <si>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</si>
  <si>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</si>
  <si>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</si>
  <si>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</si>
  <si>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</si>
  <si>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</si>
  <si>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</si>
  <si>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</si>
  <si>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</si>
  <si>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</si>
  <si>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</si>
  <si>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</si>
  <si>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</si>
  <si>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</si>
  <si>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</si>
  <si>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</si>
  <si>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</si>
  <si>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</si>
  <si>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</si>
  <si>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</si>
  <si>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</si>
  <si>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</si>
  <si>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</si>
  <si>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</si>
  <si>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</si>
  <si>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</si>
  <si>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</si>
  <si>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</si>
  <si>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</si>
  <si>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</si>
  <si>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</si>
  <si>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</si>
  <si>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</si>
  <si>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</si>
  <si>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</si>
  <si>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</si>
  <si>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</si>
  <si>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</si>
  <si>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</si>
  <si>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</si>
  <si>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</si>
  <si>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</si>
  <si>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</si>
  <si>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</si>
  <si>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</si>
  <si>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</si>
  <si>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</si>
  <si>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</si>
  <si>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</si>
  <si>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</si>
  <si>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</si>
  <si>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</si>
  <si>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</si>
  <si>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</si>
  <si>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</si>
  <si>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</si>
  <si>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</si>
  <si>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</si>
  <si>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</si>
  <si>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</si>
  <si>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</si>
  <si>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</si>
  <si>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</si>
  <si>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</si>
  <si>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</si>
  <si>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</si>
  <si>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</si>
  <si>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</si>
  <si>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</si>
  <si>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</si>
  <si>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</si>
  <si>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</si>
  <si>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</si>
  <si>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</si>
  <si>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</si>
  <si>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</si>
  <si>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</si>
  <si>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</si>
  <si>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</si>
  <si>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</si>
  <si>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</si>
  <si>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</si>
  <si>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</si>
  <si>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</si>
  <si>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</si>
  <si>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</si>
  <si>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</si>
  <si>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</si>
  <si>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</si>
  <si>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</si>
  <si>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</si>
  <si>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</si>
  <si>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</si>
  <si>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</si>
  <si>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</si>
  <si>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</si>
  <si>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</si>
  <si>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</si>
  <si>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</si>
  <si>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</si>
  <si>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</si>
  <si>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</si>
  <si>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</si>
  <si>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</si>
  <si>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</si>
  <si>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</si>
  <si>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</si>
  <si>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</si>
  <si>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</si>
  <si>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</si>
  <si>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</si>
  <si>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</si>
  <si>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</si>
  <si>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</si>
  <si>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</si>
  <si>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</si>
  <si>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</si>
  <si>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</si>
  <si>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</si>
  <si>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</si>
  <si>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</si>
  <si>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</si>
  <si>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</si>
  <si>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</si>
  <si>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</si>
  <si>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</si>
  <si>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</si>
  <si>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</si>
  <si>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</si>
  <si>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</si>
  <si>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</si>
  <si>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</si>
  <si>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</si>
  <si>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</si>
  <si>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</si>
  <si>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</si>
  <si>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</si>
  <si>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</si>
  <si>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</si>
  <si>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</si>
  <si>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</si>
  <si>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</si>
  <si>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</si>
  <si>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</si>
  <si>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</si>
  <si>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</si>
  <si>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</si>
  <si>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</si>
  <si>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</si>
  <si>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</si>
  <si>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</si>
  <si>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</si>
  <si>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</si>
  <si>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</si>
  <si>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</si>
  <si>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</si>
  <si>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</si>
  <si>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</si>
  <si>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</si>
  <si>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</si>
  <si>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</si>
  <si>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</si>
  <si>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</si>
  <si>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</si>
  <si>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</si>
  <si>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</si>
  <si>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</si>
  <si>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</si>
  <si>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</si>
  <si>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</si>
  <si>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</si>
  <si>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</si>
  <si>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</si>
  <si>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</si>
  <si>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</si>
  <si>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</si>
  <si>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</si>
  <si>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</si>
  <si>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</si>
  <si>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</si>
  <si>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</si>
  <si>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</si>
  <si>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</si>
  <si>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</si>
  <si>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</si>
  <si>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</si>
  <si>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</si>
  <si>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</si>
  <si>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</si>
  <si>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</si>
  <si>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</si>
  <si>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</si>
  <si>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</si>
  <si>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</si>
  <si>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</si>
  <si>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</si>
  <si>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</si>
  <si>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</si>
  <si>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</si>
  <si>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</si>
  <si>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</si>
  <si>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</si>
  <si>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</si>
  <si>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</si>
  <si>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</si>
  <si>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</si>
  <si>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</si>
  <si>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</si>
  <si>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</si>
  <si>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</si>
  <si>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</si>
  <si>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</si>
  <si>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</si>
  <si>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</si>
  <si>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</si>
  <si>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</si>
  <si>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</si>
  <si>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</si>
  <si>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</si>
  <si>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</si>
  <si>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</si>
  <si>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</si>
  <si>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</si>
  <si>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</si>
  <si>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</si>
  <si>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</si>
  <si>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</si>
  <si>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</si>
  <si>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</si>
  <si>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</si>
  <si>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</si>
  <si>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</si>
  <si>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</si>
  <si>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</si>
  <si>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</si>
  <si>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</si>
  <si>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</si>
  <si>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</si>
  <si>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</si>
  <si>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</si>
  <si>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</si>
  <si>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</si>
  <si>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</si>
  <si>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</si>
  <si>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</si>
  <si>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</si>
  <si>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</si>
  <si>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</si>
  <si>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</si>
  <si>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</si>
  <si>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</si>
  <si>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</si>
  <si>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</si>
  <si>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</si>
  <si>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</si>
  <si>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</si>
  <si>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</si>
  <si>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</si>
  <si>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</si>
  <si>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</si>
  <si>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</si>
  <si>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</si>
  <si>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</si>
  <si>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</si>
  <si>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</si>
  <si>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</si>
  <si>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</si>
  <si>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</si>
  <si>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</si>
  <si>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</si>
  <si>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</si>
  <si>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</si>
  <si>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</si>
  <si>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</si>
  <si>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</si>
  <si>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</si>
  <si>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</si>
  <si>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</si>
  <si>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</si>
  <si>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</si>
  <si>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</si>
  <si>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</si>
  <si>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</si>
  <si>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</si>
  <si>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</si>
  <si>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</si>
  <si>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</si>
  <si>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</si>
  <si>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</si>
  <si>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</si>
  <si>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</si>
  <si>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</si>
  <si>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</si>
  <si>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</si>
  <si>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</si>
  <si>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</si>
  <si>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</si>
  <si>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</si>
  <si>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</si>
  <si>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</si>
  <si>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</si>
  <si>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</si>
  <si>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</si>
  <si>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</si>
  <si>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</si>
  <si>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</si>
  <si>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</si>
  <si>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</si>
  <si>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</si>
  <si>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</si>
  <si>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</si>
  <si>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</si>
  <si>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</si>
  <si>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</si>
  <si>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</si>
  <si>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</si>
  <si>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</si>
  <si>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</si>
  <si>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</si>
  <si>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</si>
  <si>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</si>
  <si>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</si>
  <si>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</si>
  <si>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</si>
  <si>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</si>
  <si>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</si>
  <si>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</si>
  <si>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</si>
  <si>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</si>
  <si>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</si>
  <si>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</si>
  <si>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</si>
  <si>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</si>
  <si>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</si>
  <si>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</si>
  <si>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</si>
  <si>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</si>
  <si>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</si>
  <si>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</si>
  <si>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</si>
  <si>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</si>
  <si>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</si>
  <si>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</si>
  <si>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</si>
  <si>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</si>
  <si>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</si>
  <si>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</si>
  <si>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</si>
  <si>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</si>
  <si>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</si>
  <si>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</si>
  <si>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</si>
  <si>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</si>
  <si>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</si>
  <si>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</si>
  <si>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</si>
  <si>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</si>
  <si>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</si>
  <si>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</si>
  <si>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</si>
  <si>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</si>
  <si>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</si>
  <si>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</si>
  <si>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</si>
  <si>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</si>
  <si>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</si>
  <si>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</si>
  <si>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</si>
  <si>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</si>
  <si>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</si>
  <si>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</si>
  <si>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</si>
  <si>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</si>
  <si>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</si>
  <si>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</si>
  <si>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</si>
  <si>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</si>
  <si>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</si>
  <si>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</si>
  <si>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</si>
  <si>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</si>
  <si>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</si>
  <si>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</si>
  <si>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</si>
  <si>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</si>
  <si>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</si>
  <si>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</si>
  <si>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</si>
  <si>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</si>
  <si>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</si>
  <si>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</si>
  <si>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</si>
  <si>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</si>
  <si>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</si>
  <si>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</si>
  <si>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</si>
  <si>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</si>
  <si>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</si>
  <si>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</si>
  <si>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</si>
  <si>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</si>
  <si>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</si>
  <si>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</si>
  <si>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</si>
  <si>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</si>
  <si>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</si>
  <si>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</si>
  <si>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</si>
  <si>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</si>
  <si>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</si>
  <si>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</si>
  <si>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</si>
  <si>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</si>
  <si>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</si>
  <si>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</si>
  <si>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</si>
  <si>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</si>
  <si>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</si>
  <si>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</si>
  <si>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</si>
  <si>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</si>
  <si>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</si>
  <si>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</si>
  <si>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</si>
  <si>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</si>
  <si>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</si>
  <si>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</si>
  <si>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</si>
  <si>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</si>
  <si>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</si>
  <si>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</si>
  <si>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</si>
  <si>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</si>
  <si>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</si>
  <si>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</si>
  <si>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</si>
  <si>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</si>
  <si>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</si>
  <si>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</si>
  <si>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</si>
  <si>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</si>
  <si>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</si>
  <si>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</si>
  <si>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</si>
  <si>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</si>
  <si>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</si>
  <si>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</si>
  <si>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</si>
  <si>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</si>
  <si>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</si>
  <si>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</si>
  <si>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</si>
  <si>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</si>
  <si>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</si>
  <si>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</si>
  <si>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</si>
  <si>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</si>
  <si>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</si>
  <si>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</si>
  <si>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</si>
  <si>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</si>
  <si>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</si>
  <si>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</si>
  <si>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</si>
  <si>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</si>
  <si>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</si>
  <si>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</si>
  <si>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</si>
  <si>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</si>
  <si>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</si>
  <si>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</si>
  <si>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</si>
  <si>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</si>
  <si>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</si>
  <si>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</si>
  <si>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</si>
  <si>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</si>
  <si>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</si>
  <si>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</si>
  <si>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</si>
  <si>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</si>
  <si>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</si>
  <si>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</si>
  <si>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</si>
  <si>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</si>
  <si>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</si>
  <si>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</si>
  <si>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</si>
  <si>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</si>
  <si>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</si>
  <si>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</si>
  <si>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</si>
  <si>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</si>
  <si>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</si>
  <si>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</si>
  <si>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</si>
  <si>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</si>
  <si>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</si>
  <si>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</si>
  <si>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</si>
  <si>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</si>
  <si>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</si>
  <si>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</si>
  <si>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</si>
  <si>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</si>
  <si>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</si>
  <si>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</si>
  <si>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</si>
  <si>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</si>
  <si>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</si>
  <si>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</si>
  <si>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</si>
  <si>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</si>
  <si>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</si>
  <si>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</si>
  <si>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</si>
  <si>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</si>
  <si>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</si>
  <si>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</si>
  <si>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</si>
  <si>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</si>
  <si>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</si>
  <si>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</si>
  <si>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</si>
  <si>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</si>
  <si>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</si>
  <si>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</si>
  <si>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</si>
  <si>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</si>
  <si>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</si>
  <si>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</si>
  <si>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</si>
  <si>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</si>
  <si>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</si>
  <si>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</si>
  <si>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</si>
  <si>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</si>
  <si>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</si>
  <si>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</si>
  <si>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</si>
  <si>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</si>
  <si>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</si>
  <si>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</si>
  <si>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</si>
  <si>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</si>
  <si>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</si>
  <si>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</si>
  <si>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</si>
  <si>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</si>
  <si>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</si>
  <si>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</si>
  <si>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</si>
  <si>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</si>
  <si>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</si>
  <si>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</si>
  <si>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</si>
  <si>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</si>
  <si>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</si>
  <si>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</si>
  <si>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</si>
  <si>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</si>
  <si>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</si>
  <si>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</si>
  <si>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</si>
  <si>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</si>
  <si>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</si>
  <si>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</si>
  <si>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</si>
  <si>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</si>
  <si>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</si>
  <si>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</si>
  <si>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</si>
  <si>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</si>
  <si>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</si>
  <si>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</si>
  <si>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</si>
  <si>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</si>
  <si>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</si>
  <si>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</si>
  <si>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</si>
  <si>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</si>
  <si>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</si>
  <si>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</si>
  <si>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</si>
  <si>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</si>
  <si>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</si>
  <si>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</si>
  <si>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</si>
  <si>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</si>
  <si>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</si>
  <si>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</si>
  <si>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</si>
  <si>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</si>
  <si>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</si>
  <si>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</si>
  <si>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</si>
  <si>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</si>
  <si>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</si>
  <si>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</si>
  <si>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</si>
  <si>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</si>
  <si>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</si>
  <si>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</si>
  <si>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</si>
  <si>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</si>
  <si>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</si>
  <si>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</si>
  <si>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</si>
  <si>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</si>
  <si>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</si>
  <si>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</si>
  <si>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</si>
  <si>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</si>
  <si>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</si>
  <si>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</si>
  <si>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</si>
  <si>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</si>
  <si>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</si>
  <si>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</si>
  <si>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</si>
  <si>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</si>
  <si>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</si>
  <si>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</si>
  <si>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</si>
  <si>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</si>
  <si>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</si>
  <si>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</si>
  <si>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</si>
  <si>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</si>
  <si>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</si>
  <si>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</si>
  <si>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</si>
  <si>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</si>
  <si>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</si>
  <si>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</si>
  <si>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</si>
  <si>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</si>
  <si>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</si>
  <si>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</si>
  <si>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</si>
  <si>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</si>
  <si>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</si>
  <si>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</si>
  <si>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</si>
  <si>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</si>
  <si>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</si>
  <si>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</si>
  <si>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</si>
  <si>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</si>
  <si>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</si>
  <si>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</si>
  <si>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</si>
  <si>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</si>
  <si>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</si>
  <si>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</si>
  <si>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</si>
  <si>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</si>
  <si>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</si>
  <si>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</si>
  <si>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</si>
  <si>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</si>
  <si>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</si>
  <si>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</si>
  <si>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</si>
  <si>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</si>
  <si>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</si>
  <si>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</si>
  <si>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</si>
  <si>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</si>
  <si>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</si>
  <si>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</si>
  <si>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</si>
  <si>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</si>
  <si>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</si>
  <si>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</si>
  <si>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</si>
  <si>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</si>
  <si>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</si>
  <si>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</si>
  <si>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</si>
  <si>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</si>
  <si>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</si>
  <si>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</si>
  <si>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</si>
  <si>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</si>
  <si>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</si>
  <si>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</si>
  <si>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</si>
  <si>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</si>
  <si>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</si>
  <si>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</si>
  <si>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</si>
  <si>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</si>
  <si>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</si>
  <si>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</si>
  <si>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</si>
  <si>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</si>
  <si>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</si>
  <si>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</si>
  <si>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</si>
  <si>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</si>
  <si>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</si>
  <si>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</si>
  <si>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</si>
  <si>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</si>
  <si>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</si>
  <si>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</si>
  <si>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</si>
  <si>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</si>
  <si>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</si>
  <si>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</si>
  <si>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</si>
  <si>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</si>
  <si>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</si>
  <si>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</si>
  <si>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</si>
  <si>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</si>
  <si>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</si>
  <si>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</si>
  <si>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</si>
  <si>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</si>
  <si>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</si>
  <si>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</si>
  <si>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</si>
  <si>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</si>
  <si>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</si>
  <si>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</si>
  <si>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</si>
  <si>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</si>
  <si>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</si>
  <si>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</si>
  <si>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</si>
  <si>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</si>
  <si>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</si>
  <si>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</si>
  <si>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</si>
  <si>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</si>
  <si>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</si>
  <si>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</si>
  <si>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</si>
  <si>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</si>
  <si>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</si>
  <si>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</si>
  <si>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</si>
  <si>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</si>
  <si>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</si>
  <si>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</si>
  <si>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</si>
  <si>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</si>
  <si>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</si>
  <si>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</si>
  <si>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</si>
  <si>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</si>
  <si>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</si>
  <si>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</si>
  <si>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</si>
  <si>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</si>
  <si>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</si>
  <si>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</si>
  <si>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</si>
  <si>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</si>
  <si>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</si>
  <si>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</si>
  <si>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</si>
  <si>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</si>
  <si>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</si>
  <si>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</si>
  <si>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</si>
  <si>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</si>
  <si>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</si>
  <si>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</si>
  <si>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</si>
  <si>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</si>
  <si>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</si>
  <si>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</si>
  <si>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</si>
  <si>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</si>
  <si>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</si>
  <si>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</si>
  <si>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</si>
  <si>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</si>
  <si>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</si>
  <si>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</si>
  <si>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</si>
  <si>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</si>
  <si>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</si>
  <si>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</si>
  <si>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</si>
  <si>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</si>
  <si>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</si>
  <si>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</si>
  <si>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</si>
  <si>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</si>
  <si>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</si>
  <si>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</si>
  <si>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</si>
  <si>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</si>
  <si>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</si>
  <si>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</si>
  <si>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</si>
  <si>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</si>
  <si>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</si>
  <si>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</si>
  <si>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</si>
  <si>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</si>
  <si>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</si>
  <si>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</si>
  <si>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</si>
  <si>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</si>
  <si>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</si>
  <si>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</si>
  <si>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</si>
  <si>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</si>
  <si>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</si>
  <si>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</si>
  <si>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</si>
  <si>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</si>
  <si>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</si>
  <si>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</si>
  <si>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</si>
  <si>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</si>
  <si>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</si>
  <si>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</si>
  <si>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</si>
  <si>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</si>
  <si>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</si>
  <si>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</si>
  <si>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</si>
  <si>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</si>
  <si>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</si>
  <si>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</si>
  <si>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</si>
  <si>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</si>
  <si>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</si>
  <si>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</si>
  <si>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</si>
  <si>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</si>
  <si>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</si>
  <si>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</si>
  <si>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</si>
  <si>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</si>
  <si>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</si>
  <si>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</si>
  <si>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</si>
  <si>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</si>
  <si>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</si>
  <si>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</si>
  <si>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</si>
  <si>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</si>
  <si>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</si>
  <si>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</si>
  <si>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</si>
  <si>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</si>
  <si>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</si>
  <si>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</si>
  <si>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</si>
  <si>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</si>
  <si>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</si>
  <si>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</si>
  <si>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</si>
  <si>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</si>
  <si>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</si>
  <si>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</si>
  <si>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</si>
  <si>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</si>
  <si>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</si>
  <si>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</si>
  <si>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</si>
  <si>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</si>
  <si>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</si>
  <si>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</si>
  <si>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</si>
  <si>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</si>
  <si>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</si>
  <si>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</si>
  <si>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</si>
  <si>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</si>
  <si>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</si>
  <si>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</si>
  <si>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</si>
  <si>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</si>
  <si>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</si>
  <si>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</si>
  <si>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</si>
  <si>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</si>
  <si>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</si>
  <si>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</si>
  <si>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</si>
  <si>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</si>
  <si>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</si>
  <si>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</si>
  <si>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</si>
  <si>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</si>
  <si>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</si>
  <si>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</si>
  <si>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</si>
  <si>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</si>
  <si>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</si>
  <si>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</si>
  <si>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</si>
  <si>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</si>
  <si>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</si>
  <si>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</si>
  <si>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</si>
  <si>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</si>
  <si>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</si>
  <si>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</si>
  <si>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</si>
  <si>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</si>
  <si>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</si>
  <si>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</si>
  <si>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</si>
  <si>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</si>
  <si>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</si>
  <si>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</si>
  <si>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</si>
  <si>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</si>
  <si>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</si>
  <si>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</si>
  <si>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</si>
  <si>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</si>
  <si>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</si>
  <si>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</si>
  <si>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</si>
  <si>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</si>
  <si>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</si>
  <si>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</si>
  <si>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</si>
  <si>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</si>
  <si>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</si>
  <si>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</si>
  <si>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</si>
  <si>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</si>
  <si>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</si>
  <si>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</si>
  <si>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</si>
  <si>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</si>
  <si>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</si>
  <si>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</si>
  <si>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</si>
  <si>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</si>
  <si>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</si>
  <si>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</si>
  <si>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</si>
  <si>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</si>
  <si>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</si>
  <si>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</si>
  <si>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</si>
  <si>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</si>
  <si>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</si>
  <si>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</si>
  <si>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</si>
  <si>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</si>
  <si>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</si>
  <si>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</si>
  <si>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</si>
  <si>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</si>
  <si>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</si>
  <si>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</si>
  <si>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</si>
  <si>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</si>
  <si>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</si>
  <si>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</si>
  <si>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</si>
  <si>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</si>
  <si>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</si>
  <si>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</si>
  <si>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</si>
  <si>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</si>
  <si>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</si>
  <si>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</si>
  <si>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</si>
  <si>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</si>
  <si>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</si>
  <si>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</si>
  <si>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</si>
  <si>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</si>
  <si>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</si>
  <si>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</si>
  <si>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</si>
  <si>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</si>
  <si>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</si>
  <si>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</si>
  <si>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</si>
  <si>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</si>
  <si>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</si>
  <si>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</si>
  <si>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</si>
  <si>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</si>
  <si>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</si>
  <si>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</si>
  <si>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</si>
  <si>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</si>
  <si>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</si>
  <si>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</si>
  <si>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</si>
  <si>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</si>
  <si>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</si>
  <si>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</si>
  <si>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</si>
  <si>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</si>
  <si>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</si>
  <si>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</si>
  <si>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</si>
  <si>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</si>
  <si>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</si>
  <si>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</si>
  <si>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</si>
  <si>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</si>
  <si>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</si>
  <si>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</si>
  <si>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</si>
  <si>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</si>
  <si>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</si>
  <si>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</si>
  <si>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</si>
  <si>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</si>
  <si>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</si>
  <si>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</si>
  <si>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</si>
  <si>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</si>
  <si>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</si>
  <si>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</si>
  <si>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</si>
  <si>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</si>
  <si>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</si>
  <si>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</si>
  <si>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</si>
  <si>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</si>
  <si>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</si>
  <si>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</si>
  <si>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</si>
  <si>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</si>
  <si>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</si>
  <si>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</si>
  <si>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</si>
  <si>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</si>
  <si>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</si>
  <si>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</si>
  <si>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</si>
  <si>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</si>
  <si>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</si>
  <si>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</si>
  <si>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</si>
  <si>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</si>
  <si>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</si>
  <si>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</si>
  <si>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</si>
  <si>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</si>
  <si>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</si>
  <si>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</si>
  <si>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</si>
  <si>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</si>
  <si>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</si>
  <si>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</si>
  <si>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</si>
  <si>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</si>
  <si>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</si>
  <si>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</si>
  <si>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</si>
  <si>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</si>
  <si>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</si>
  <si>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</si>
  <si>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</si>
  <si>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</si>
  <si>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</si>
  <si>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</si>
  <si>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</si>
  <si>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</si>
  <si>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</si>
  <si>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</si>
  <si>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</si>
  <si>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</si>
  <si>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</si>
  <si>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</si>
  <si>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</si>
  <si>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</si>
  <si>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</si>
  <si>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</si>
  <si>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</si>
  <si>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</si>
  <si>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</si>
  <si>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</si>
  <si>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</si>
  <si>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</si>
  <si>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</si>
  <si>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</si>
  <si>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</si>
  <si>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</si>
  <si>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</si>
  <si>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</si>
  <si>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</si>
  <si>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</si>
  <si>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</si>
  <si>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</si>
  <si>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</si>
  <si>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</si>
  <si>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</si>
  <si>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</si>
  <si>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</si>
  <si>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</si>
  <si>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</si>
  <si>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</si>
  <si>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</si>
  <si>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</si>
  <si>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</si>
  <si>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</si>
  <si>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</si>
  <si>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</si>
  <si>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</si>
  <si>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</si>
  <si>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</si>
  <si>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</si>
  <si>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</si>
  <si>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</si>
  <si>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</si>
  <si>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</si>
  <si>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</si>
  <si>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</si>
  <si>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</si>
  <si>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</si>
  <si>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</si>
  <si>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</si>
  <si>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</si>
  <si>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</si>
  <si>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</si>
  <si>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</si>
  <si>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</si>
  <si>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</si>
  <si>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</si>
  <si>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</si>
  <si>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</si>
  <si>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</si>
  <si>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</si>
  <si>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</si>
  <si>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</si>
  <si>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</si>
  <si>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</si>
  <si>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</si>
  <si>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</si>
  <si>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</si>
  <si>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</si>
  <si>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</si>
  <si>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</si>
  <si>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</si>
  <si>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</si>
  <si>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</si>
  <si>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</si>
  <si>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</si>
  <si>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</si>
  <si>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</si>
  <si>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</si>
  <si>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</si>
  <si>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</si>
  <si>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</si>
  <si>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</si>
  <si>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</si>
  <si>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</si>
  <si>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</si>
  <si>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</si>
  <si>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</si>
  <si>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</si>
  <si>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</si>
  <si>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</si>
  <si>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</si>
  <si>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</si>
  <si>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</si>
  <si>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</si>
  <si>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</si>
  <si>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</si>
  <si>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</si>
  <si>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</si>
  <si>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</si>
  <si>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</si>
  <si>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</si>
  <si>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</si>
  <si>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</si>
  <si>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</si>
  <si>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</si>
  <si>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</si>
  <si>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</si>
  <si>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</si>
  <si>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</si>
  <si>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</si>
  <si>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</si>
  <si>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</si>
  <si>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</si>
  <si>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</si>
  <si>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</si>
  <si>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</si>
  <si>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</si>
  <si>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</si>
  <si>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</si>
  <si>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</si>
  <si>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</si>
  <si>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</si>
  <si>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</si>
  <si>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</si>
  <si>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</si>
  <si>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</si>
  <si>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</si>
  <si>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</si>
  <si>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</si>
  <si>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</si>
  <si>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</si>
  <si>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</si>
  <si>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</si>
  <si>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</si>
  <si>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</si>
  <si>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</si>
  <si>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</si>
  <si>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</si>
  <si>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</si>
  <si>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</si>
  <si>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</si>
  <si>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</si>
  <si>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</si>
  <si>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</si>
  <si>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</si>
  <si>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</si>
  <si>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</si>
  <si>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</si>
  <si>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</si>
  <si>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</si>
  <si>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</si>
  <si>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</si>
  <si>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</si>
  <si>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</si>
  <si>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</si>
  <si>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</si>
  <si>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</si>
  <si>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</si>
  <si>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</si>
  <si>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</si>
  <si>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</si>
  <si>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</si>
  <si>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</si>
  <si>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</si>
  <si>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</si>
  <si>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</si>
  <si>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</si>
  <si>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</si>
  <si>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</si>
  <si>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</si>
  <si>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</si>
  <si>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</si>
  <si>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</si>
  <si>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</si>
  <si>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</si>
  <si>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</si>
  <si>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</si>
  <si>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</si>
  <si>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</si>
  <si>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</si>
  <si>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</si>
  <si>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</si>
  <si>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</si>
  <si>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</si>
  <si>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</si>
  <si>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</si>
  <si>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</si>
  <si>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</si>
  <si>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</si>
  <si>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</si>
  <si>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</si>
  <si>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</si>
  <si>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</si>
  <si>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</si>
  <si>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</si>
  <si>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</si>
  <si>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</si>
  <si>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</si>
  <si>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</si>
  <si>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</si>
  <si>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</si>
  <si>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</si>
  <si>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</si>
  <si>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</si>
  <si>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</si>
  <si>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</si>
  <si>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</si>
  <si>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</si>
  <si>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</si>
  <si>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</si>
  <si>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</si>
  <si>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</si>
  <si>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</si>
  <si>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</si>
  <si>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</si>
  <si>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</si>
  <si>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</si>
  <si>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</si>
  <si>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</si>
  <si>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</si>
  <si>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</si>
  <si>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</si>
  <si>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</si>
  <si>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</si>
  <si>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</si>
  <si>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</si>
  <si>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</si>
  <si>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</si>
  <si>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</si>
  <si>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</si>
  <si>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</si>
  <si>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</si>
  <si>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</si>
  <si>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</si>
  <si>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</si>
  <si>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</si>
  <si>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</si>
  <si>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</si>
  <si>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</si>
  <si>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</si>
  <si>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</si>
  <si>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</si>
  <si>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</si>
  <si>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</si>
  <si>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</si>
  <si>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</si>
  <si>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</si>
  <si>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</si>
  <si>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</si>
  <si>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</si>
  <si>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</si>
  <si>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</si>
  <si>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</si>
  <si>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</si>
  <si>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</si>
  <si>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</si>
  <si>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</si>
  <si>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</si>
  <si>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</si>
  <si>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</si>
  <si>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</si>
  <si>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</si>
  <si>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</si>
  <si>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</si>
  <si>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</si>
  <si>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</si>
  <si>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</si>
  <si>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</si>
  <si>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</si>
  <si>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</si>
  <si>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</si>
  <si>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</si>
  <si>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</si>
  <si>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</si>
  <si>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</si>
  <si>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</si>
  <si>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</si>
  <si>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</si>
  <si>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</si>
  <si>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</si>
  <si>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</si>
  <si>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</si>
  <si>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</si>
  <si>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</si>
  <si>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</si>
  <si>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</si>
  <si>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</si>
  <si>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</si>
  <si>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</si>
  <si>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</si>
  <si>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</si>
  <si>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</si>
  <si>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</si>
  <si>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</si>
  <si>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</si>
  <si>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</si>
  <si>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</si>
  <si>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</si>
  <si>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</si>
  <si>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</si>
  <si>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</si>
  <si>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</si>
  <si>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</si>
  <si>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</si>
  <si>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</si>
  <si>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</si>
  <si>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</si>
  <si>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</si>
  <si>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</si>
  <si>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</si>
  <si>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</si>
  <si>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</si>
  <si>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</si>
  <si>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</si>
  <si>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</si>
  <si>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</si>
  <si>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</si>
  <si>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</si>
  <si>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</si>
  <si>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</si>
  <si>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</si>
  <si>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</si>
  <si>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</si>
  <si>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</si>
  <si>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</si>
  <si>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</si>
  <si>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</si>
  <si>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</si>
  <si>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</si>
  <si>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</si>
  <si>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</si>
  <si>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</si>
  <si>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</si>
  <si>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</si>
  <si>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</si>
  <si>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</si>
  <si>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</si>
  <si>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</si>
  <si>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</si>
  <si>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</si>
  <si>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</si>
  <si>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</si>
  <si>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</si>
  <si>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</si>
  <si>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</si>
  <si>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</si>
  <si>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</si>
  <si>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</si>
  <si>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</si>
  <si>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</si>
  <si>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</si>
  <si>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</si>
  <si>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</si>
  <si>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</si>
  <si>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</si>
  <si>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</si>
  <si>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</si>
  <si>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</si>
  <si>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</si>
  <si>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</si>
  <si>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</si>
  <si>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</si>
  <si>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</si>
  <si>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</si>
  <si>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</si>
  <si>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</si>
  <si>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</si>
  <si>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</si>
  <si>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</si>
  <si>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</si>
  <si>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</si>
  <si>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</si>
  <si>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</si>
  <si>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</si>
  <si>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</si>
  <si>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</si>
  <si>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</si>
  <si>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</si>
  <si>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</si>
  <si>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</si>
  <si>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</si>
  <si>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</si>
  <si>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</si>
  <si>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</si>
  <si>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</si>
  <si>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</si>
  <si>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</si>
  <si>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</si>
  <si>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</si>
  <si>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</si>
  <si>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</si>
  <si>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</si>
  <si>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</si>
  <si>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</si>
  <si>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</si>
  <si>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</si>
  <si>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</si>
  <si>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</si>
  <si>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</si>
  <si>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</si>
  <si>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</si>
  <si>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</si>
  <si>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</si>
  <si>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</si>
  <si>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</si>
  <si>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</si>
  <si>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</si>
  <si>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</si>
  <si>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</si>
  <si>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</si>
  <si>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</si>
  <si>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</si>
  <si>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</si>
  <si>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</si>
  <si>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</si>
  <si>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</si>
  <si>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</si>
  <si>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</si>
  <si>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</si>
  <si>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</si>
  <si>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</si>
  <si>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</si>
  <si>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</si>
  <si>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</si>
  <si>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</si>
  <si>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</si>
  <si>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</si>
  <si>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</si>
  <si>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</si>
  <si>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</si>
  <si>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</si>
  <si>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</si>
  <si>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</si>
  <si>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</si>
  <si>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</si>
  <si>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</si>
  <si>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</si>
  <si>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</si>
  <si>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</si>
  <si>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</si>
  <si>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</si>
  <si>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</si>
  <si>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</si>
  <si>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</si>
  <si>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</si>
  <si>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</si>
  <si>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</si>
  <si>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</si>
  <si>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</si>
  <si>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</si>
  <si>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</si>
  <si>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</si>
  <si>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</si>
  <si>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</si>
  <si>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</si>
  <si>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</si>
  <si>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</si>
  <si>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</si>
  <si>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</si>
  <si>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</si>
  <si>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</si>
  <si>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</si>
  <si>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</si>
  <si>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</si>
  <si>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</si>
  <si>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</si>
  <si>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</si>
  <si>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</si>
  <si>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</si>
  <si>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</si>
  <si>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</si>
  <si>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</si>
  <si>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</si>
  <si>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</si>
  <si>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</si>
  <si>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</si>
  <si>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</si>
  <si>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</si>
  <si>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</si>
  <si>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</si>
  <si>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</si>
  <si>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</si>
  <si>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</si>
  <si>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</si>
  <si>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</si>
  <si>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</si>
  <si>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</si>
  <si>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</si>
  <si>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</si>
  <si>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</si>
  <si>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</si>
  <si>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</si>
  <si>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</si>
  <si>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</si>
  <si>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</si>
  <si>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</si>
  <si>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</si>
  <si>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</si>
  <si>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</si>
  <si>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</si>
  <si>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</si>
  <si>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</si>
  <si>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</si>
  <si>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</si>
  <si>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</si>
  <si>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</si>
  <si>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</si>
  <si>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</si>
  <si>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</si>
  <si>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</si>
  <si>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</si>
  <si>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</si>
  <si>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</si>
  <si>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</si>
  <si>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</si>
  <si>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</si>
  <si>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</si>
  <si>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</si>
  <si>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</si>
  <si>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</si>
  <si>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</si>
  <si>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</si>
  <si>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</si>
  <si>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</si>
  <si>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</si>
  <si>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</si>
  <si>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</si>
  <si>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</si>
  <si>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</si>
  <si>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</si>
  <si>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</si>
  <si>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</si>
  <si>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</si>
  <si>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</si>
  <si>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</si>
  <si>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</si>
  <si>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</si>
  <si>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</si>
  <si>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</si>
  <si>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</si>
  <si>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</si>
  <si>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</si>
  <si>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</si>
  <si>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</si>
  <si>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</si>
  <si>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</si>
  <si>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</si>
  <si>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</si>
  <si>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</si>
  <si>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</si>
  <si>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</si>
  <si>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</si>
  <si>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</si>
  <si>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</si>
  <si>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</si>
  <si>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</si>
  <si>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</si>
  <si>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</si>
  <si>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</si>
  <si>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</si>
  <si>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</si>
  <si>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</si>
  <si>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</si>
  <si>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</si>
  <si>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</si>
  <si>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</si>
  <si>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</si>
  <si>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</si>
  <si>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</si>
  <si>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</si>
  <si>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</si>
  <si>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</si>
  <si>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</si>
  <si>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</si>
  <si>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</si>
  <si>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</si>
  <si>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</si>
  <si>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</si>
  <si>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</si>
  <si>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</si>
  <si>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</si>
  <si>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</si>
  <si>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</si>
  <si>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</si>
  <si>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</si>
  <si>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</si>
  <si>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</si>
  <si>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</si>
  <si>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</si>
  <si>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</si>
  <si>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</si>
  <si>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</si>
  <si>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</si>
  <si>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</si>
  <si>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</si>
  <si>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</si>
  <si>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</si>
  <si>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</si>
  <si>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</si>
  <si>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</si>
  <si>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</si>
  <si>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</si>
  <si>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</si>
  <si>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</si>
  <si>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</si>
  <si>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</si>
  <si>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</si>
  <si>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</si>
  <si>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</si>
  <si>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</si>
  <si>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</si>
  <si>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</si>
  <si>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</si>
  <si>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</si>
  <si>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</si>
  <si>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</si>
  <si>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</si>
  <si>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</si>
  <si>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</si>
  <si>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</si>
  <si>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</si>
  <si>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</si>
  <si>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</si>
  <si>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</si>
  <si>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</si>
  <si>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</si>
  <si>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</si>
  <si>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</si>
  <si>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</si>
  <si>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</si>
  <si>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</si>
  <si>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</si>
  <si>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</si>
  <si>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</si>
  <si>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</si>
  <si>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</si>
  <si>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</si>
  <si>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</si>
  <si>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</si>
  <si>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</si>
  <si>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</si>
  <si>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</si>
  <si>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</si>
  <si>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</si>
  <si>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</si>
  <si>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</si>
  <si>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</si>
  <si>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</si>
  <si>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</si>
  <si>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</si>
  <si>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</si>
  <si>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</si>
  <si>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</si>
  <si>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</si>
  <si>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</si>
  <si>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</si>
  <si>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</si>
  <si>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</si>
  <si>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</si>
  <si>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</si>
  <si>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</si>
  <si>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</si>
  <si>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</si>
  <si>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</si>
  <si>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</si>
  <si>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</si>
  <si>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</si>
  <si>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</si>
  <si>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</si>
  <si>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</si>
  <si>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</si>
  <si>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</si>
  <si>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</si>
  <si>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</si>
  <si>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</si>
  <si>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</si>
  <si>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</si>
  <si>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</si>
  <si>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</si>
  <si>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</si>
  <si>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</si>
  <si>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</si>
  <si>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</si>
  <si>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</si>
  <si>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</si>
  <si>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</si>
  <si>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</si>
  <si>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</si>
  <si>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</si>
  <si>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</si>
  <si>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</si>
  <si>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</si>
  <si>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</si>
  <si>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</si>
  <si>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</si>
  <si>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</si>
  <si>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</si>
  <si>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</si>
  <si>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</si>
  <si>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</si>
  <si>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</si>
  <si>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</si>
  <si>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</si>
  <si>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</si>
  <si>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</si>
  <si>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</si>
  <si>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</si>
  <si>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</si>
  <si>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</si>
  <si>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</si>
  <si>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</si>
  <si>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</si>
  <si>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</si>
  <si>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</si>
  <si>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</si>
  <si>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</si>
  <si>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</si>
  <si>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</si>
  <si>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</si>
  <si>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</si>
  <si>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</si>
  <si>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</si>
  <si>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</si>
  <si>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</si>
  <si>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</si>
  <si>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</si>
  <si>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</si>
  <si>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</si>
  <si>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</si>
  <si>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</si>
  <si>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</si>
  <si>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</si>
  <si>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</si>
  <si>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</si>
  <si>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</si>
  <si>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</si>
  <si>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</si>
  <si>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</si>
  <si>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</si>
  <si>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</si>
  <si>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</si>
  <si>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</si>
  <si>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</si>
  <si>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</si>
  <si>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</si>
  <si>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</si>
  <si>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</si>
  <si>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</si>
  <si>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</si>
  <si>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</si>
  <si>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</si>
  <si>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</si>
  <si>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</si>
  <si>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</si>
  <si>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</si>
  <si>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</si>
  <si>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</si>
  <si>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</si>
  <si>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</si>
  <si>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</si>
  <si>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</si>
  <si>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</si>
  <si>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</si>
  <si>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</si>
  <si>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</si>
  <si>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</si>
  <si>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</si>
  <si>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</si>
  <si>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</si>
  <si>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</si>
  <si>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</si>
  <si>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</si>
  <si>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</si>
  <si>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</si>
  <si>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</si>
  <si>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</si>
  <si>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</si>
  <si>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</si>
  <si>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</si>
  <si>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</si>
  <si>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</si>
  <si>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</si>
  <si>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</si>
  <si>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</si>
  <si>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</si>
  <si>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</si>
  <si>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</si>
  <si>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</si>
  <si>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</si>
  <si>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</si>
  <si>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</si>
  <si>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</si>
  <si>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</si>
  <si>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</si>
  <si>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</si>
  <si>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</si>
  <si>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</si>
  <si>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</si>
  <si>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</si>
  <si>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</si>
  <si>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</si>
  <si>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</si>
  <si>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</si>
  <si>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</si>
  <si>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</si>
  <si>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</si>
  <si>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</si>
  <si>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</si>
  <si>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</si>
  <si>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</si>
  <si>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</si>
  <si>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</si>
  <si>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</si>
  <si>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</si>
  <si>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</si>
  <si>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</si>
  <si>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</si>
  <si>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</si>
  <si>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</si>
  <si>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</si>
  <si>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</si>
  <si>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</si>
  <si>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</si>
  <si>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</si>
  <si>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</si>
  <si>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</si>
  <si>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</si>
  <si>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</si>
  <si>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</si>
  <si>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</si>
  <si>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</si>
  <si>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</si>
  <si>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</si>
  <si>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</si>
  <si>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</si>
  <si>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</si>
  <si>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</si>
  <si>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</si>
  <si>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</si>
  <si>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</si>
  <si>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</si>
  <si>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</si>
  <si>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</si>
  <si>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</si>
  <si>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</si>
  <si>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</si>
  <si>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</si>
  <si>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</si>
  <si>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</si>
  <si>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</si>
  <si>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</si>
  <si>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</si>
  <si>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</si>
  <si>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</si>
  <si>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</si>
  <si>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</si>
  <si>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</si>
  <si>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</si>
  <si>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</si>
  <si>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</si>
  <si>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</si>
  <si>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</si>
  <si>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</si>
  <si>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</si>
  <si>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</si>
  <si>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</si>
  <si>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</si>
  <si>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</si>
  <si>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</si>
  <si>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</si>
  <si>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</si>
  <si>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</si>
  <si>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</si>
  <si>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</si>
  <si>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</si>
  <si>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</si>
  <si>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</si>
  <si>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</si>
  <si>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</si>
  <si>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</si>
  <si>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</si>
  <si>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</si>
  <si>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</si>
  <si>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</si>
  <si>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</si>
  <si>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</si>
  <si>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</si>
  <si>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</si>
  <si>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</si>
  <si>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</si>
  <si>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</si>
  <si>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</si>
  <si>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</si>
  <si>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</si>
  <si>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</si>
  <si>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</si>
  <si>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</si>
  <si>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</si>
  <si>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</si>
  <si>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</si>
  <si>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</si>
  <si>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</si>
  <si>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</si>
  <si>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</si>
  <si>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</si>
  <si>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</si>
  <si>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</si>
  <si>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</si>
  <si>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</si>
  <si>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</si>
  <si>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</si>
  <si>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</si>
  <si>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</si>
  <si>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</si>
  <si>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</si>
  <si>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</si>
  <si>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</si>
  <si>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</si>
  <si>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</si>
  <si>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</si>
  <si>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</si>
  <si>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</si>
  <si>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</si>
  <si>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</si>
  <si>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</si>
  <si>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</si>
  <si>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</si>
  <si>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</si>
  <si>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</si>
  <si>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</si>
  <si>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</si>
  <si>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</si>
  <si>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</si>
  <si>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</si>
  <si>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</si>
  <si>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</si>
  <si>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</si>
  <si>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</si>
  <si>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</si>
  <si>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</si>
  <si>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</si>
  <si>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</si>
  <si>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</si>
  <si>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</si>
  <si>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</si>
  <si>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</si>
  <si>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</si>
  <si>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</si>
  <si>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</si>
  <si>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</si>
  <si>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</si>
  <si>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</si>
  <si>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</si>
  <si>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</si>
  <si>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</si>
  <si>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</si>
  <si>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</si>
  <si>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</si>
  <si>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</si>
  <si>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</si>
  <si>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</si>
  <si>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</si>
  <si>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</si>
  <si>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</si>
  <si>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</si>
  <si>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</si>
  <si>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</si>
  <si>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</si>
  <si>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</si>
  <si>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</si>
  <si>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</si>
  <si>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</si>
  <si>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</si>
  <si>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</si>
  <si>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</si>
  <si>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</si>
  <si>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</si>
  <si>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</si>
  <si>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</si>
  <si>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</si>
  <si>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</si>
  <si>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</si>
  <si>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</si>
  <si>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</si>
  <si>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</si>
  <si>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</si>
  <si>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</si>
  <si>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</si>
  <si>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</si>
  <si>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</si>
  <si>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</si>
  <si>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</si>
  <si>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</si>
  <si>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</si>
  <si>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</si>
  <si>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</si>
  <si>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</si>
  <si>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</si>
  <si>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</si>
  <si>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</si>
  <si>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</si>
  <si>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</si>
  <si>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</si>
  <si>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</si>
  <si>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</si>
  <si>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</si>
  <si>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</si>
  <si>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</si>
  <si>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</si>
  <si>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</si>
  <si>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</si>
  <si>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</si>
  <si>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</si>
  <si>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</si>
  <si>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</si>
  <si>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</si>
  <si>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</si>
  <si>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</si>
  <si>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</si>
  <si>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</si>
  <si>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</si>
  <si>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</si>
  <si>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</si>
  <si>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</si>
  <si>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</si>
  <si>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</si>
  <si>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</si>
  <si>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</si>
  <si>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</si>
  <si>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</si>
  <si>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</si>
  <si>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</si>
  <si>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</si>
  <si>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</si>
  <si>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</si>
  <si>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</si>
  <si>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</si>
  <si>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</si>
  <si>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</si>
  <si>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</si>
  <si>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</si>
  <si>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</si>
  <si>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</si>
  <si>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</si>
  <si>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</si>
  <si>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</si>
  <si>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</si>
  <si>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</si>
  <si>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</si>
  <si>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</si>
  <si>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</si>
  <si>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</si>
  <si>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</si>
  <si>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</si>
  <si>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</si>
  <si>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</si>
  <si>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</si>
  <si>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</si>
  <si>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</si>
  <si>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</si>
  <si>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</si>
  <si>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</si>
  <si>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</si>
  <si>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</si>
  <si>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</si>
  <si>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</si>
  <si>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</si>
  <si>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</si>
  <si>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</si>
  <si>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</si>
  <si>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</si>
  <si>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</si>
  <si>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</si>
  <si>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</si>
  <si>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</si>
  <si>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</si>
  <si>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</si>
  <si>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</si>
  <si>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</si>
  <si>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</si>
  <si>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</si>
  <si>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</si>
  <si>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</si>
  <si>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</si>
  <si>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</si>
  <si>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</si>
  <si>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</si>
  <si>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</si>
  <si>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</si>
  <si>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</si>
  <si>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</si>
  <si>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</si>
  <si>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</si>
  <si>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</si>
  <si>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</si>
  <si>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</si>
  <si>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</si>
  <si>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</si>
  <si>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</si>
  <si>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</si>
  <si>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</si>
  <si>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</si>
  <si>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</si>
  <si>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</si>
  <si>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</si>
  <si>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</si>
  <si>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</si>
  <si>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</si>
  <si>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</si>
  <si>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</si>
  <si>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</si>
  <si>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</si>
  <si>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</si>
  <si>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</si>
  <si>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</si>
  <si>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</si>
  <si>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</si>
  <si>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</si>
  <si>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</si>
  <si>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</si>
  <si>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</si>
  <si>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</si>
  <si>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</si>
  <si>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</si>
  <si>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</si>
  <si>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</si>
  <si>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</si>
  <si>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</si>
  <si>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</si>
  <si>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</si>
  <si>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</si>
  <si>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</si>
  <si>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</si>
  <si>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</si>
  <si>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</si>
  <si>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</si>
  <si>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</si>
  <si>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</si>
  <si>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</si>
  <si>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</si>
  <si>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</si>
  <si>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</si>
  <si>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</si>
  <si>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</si>
  <si>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</si>
  <si>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</si>
  <si>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</si>
  <si>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</si>
  <si>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</si>
  <si>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</si>
  <si>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</si>
  <si>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</si>
  <si>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</si>
  <si>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</si>
  <si>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</si>
  <si>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</si>
  <si>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</si>
  <si>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</si>
  <si>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</si>
  <si>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</si>
  <si>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</si>
  <si>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</si>
  <si>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</si>
  <si>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</si>
  <si>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</si>
  <si>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</si>
  <si>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</si>
  <si>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</si>
  <si>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</si>
  <si>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</si>
  <si>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</si>
  <si>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</si>
  <si>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</si>
  <si>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</si>
  <si>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</si>
  <si>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</si>
  <si>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</si>
  <si>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</si>
  <si>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</si>
  <si>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</si>
  <si>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</si>
  <si>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</si>
  <si>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</si>
  <si>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</si>
  <si>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</si>
  <si>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</si>
  <si>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</si>
  <si>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</si>
  <si>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</si>
  <si>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</si>
  <si>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</si>
  <si>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</si>
  <si>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</si>
  <si>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</si>
  <si>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</si>
  <si>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</si>
  <si>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</si>
  <si>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</si>
  <si>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</si>
  <si>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</si>
  <si>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</si>
  <si>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</si>
  <si>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</si>
  <si>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</si>
  <si>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</si>
  <si>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</si>
  <si>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</si>
  <si>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</si>
  <si>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</si>
  <si>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</si>
  <si>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</si>
  <si>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</si>
  <si>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</si>
  <si>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</si>
  <si>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</si>
  <si>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</si>
  <si>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</si>
  <si>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</si>
  <si>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</si>
  <si>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</si>
  <si>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</si>
  <si>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</si>
  <si>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</si>
  <si>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</si>
  <si>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</si>
  <si>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</si>
  <si>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</si>
  <si>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</si>
  <si>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</si>
  <si>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</si>
  <si>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</si>
  <si>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</si>
  <si>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</si>
  <si>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</si>
  <si>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</si>
  <si>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</si>
  <si>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</si>
  <si>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</si>
  <si>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</si>
  <si>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</si>
  <si>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</si>
  <si>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</si>
  <si>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</si>
  <si>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</si>
  <si>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</si>
  <si>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</si>
  <si>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</si>
  <si>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</si>
  <si>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</si>
  <si>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</si>
  <si>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</si>
  <si>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</si>
  <si>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</si>
  <si>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</si>
  <si>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</si>
  <si>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</si>
  <si>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</si>
  <si>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</si>
  <si>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</si>
  <si>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</si>
  <si>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</si>
  <si>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</si>
  <si>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</si>
  <si>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</si>
  <si>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</si>
  <si>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</si>
  <si>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</si>
  <si>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</si>
  <si>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</si>
  <si>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</si>
  <si>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</si>
  <si>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</si>
  <si>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</si>
  <si>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</si>
  <si>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</si>
  <si>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</si>
  <si>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</si>
  <si>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</si>
  <si>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</si>
  <si>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</si>
  <si>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</si>
  <si>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</si>
  <si>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</si>
  <si>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</si>
  <si>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</si>
  <si>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</si>
  <si>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</si>
  <si>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</si>
  <si>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</si>
  <si>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</si>
  <si>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</si>
  <si>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</si>
  <si>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</si>
  <si>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</si>
  <si>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</si>
  <si>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</si>
  <si>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</si>
  <si>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</si>
  <si>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</si>
  <si>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</si>
  <si>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</si>
  <si>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</si>
  <si>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</si>
  <si>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</si>
  <si>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</si>
  <si>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</si>
  <si>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</si>
  <si>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</si>
  <si>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</si>
  <si>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</si>
  <si>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</si>
  <si>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</si>
  <si>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</si>
  <si>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</si>
  <si>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</si>
  <si>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</si>
  <si>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</si>
  <si>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</si>
  <si>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</si>
  <si>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</si>
  <si>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</si>
  <si>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</si>
  <si>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</si>
  <si>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</si>
  <si>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</si>
  <si>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</si>
  <si>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</si>
  <si>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</si>
  <si>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</si>
  <si>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</si>
  <si>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</si>
  <si>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</si>
  <si>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</si>
  <si>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</si>
  <si>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</si>
  <si>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</si>
  <si>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</si>
  <si>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</si>
  <si>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</si>
  <si>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</si>
  <si>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</si>
  <si>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</si>
  <si>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</si>
  <si>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</si>
  <si>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</si>
  <si>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</si>
  <si>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</si>
  <si>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</si>
  <si>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</si>
  <si>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</si>
  <si>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</si>
  <si>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</si>
  <si>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</si>
  <si>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</si>
  <si>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</si>
  <si>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</si>
  <si>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</si>
  <si>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</si>
  <si>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</si>
  <si>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</si>
  <si>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</si>
  <si>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</si>
  <si>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</si>
  <si>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</si>
  <si>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</si>
  <si>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</si>
  <si>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</si>
  <si>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</si>
  <si>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</si>
  <si>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</si>
  <si>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</si>
  <si>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</si>
  <si>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</si>
  <si>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</si>
  <si>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</si>
  <si>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</si>
  <si>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</si>
  <si>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</si>
  <si>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</si>
  <si>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</si>
  <si>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</si>
  <si>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</si>
  <si>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</si>
  <si>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</si>
  <si>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</si>
  <si>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</si>
  <si>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</si>
  <si>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</si>
  <si>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</si>
  <si>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</si>
  <si>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</si>
  <si>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</si>
  <si>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</si>
  <si>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</si>
  <si>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</si>
  <si>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</si>
  <si>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</si>
  <si>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</si>
  <si>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</si>
  <si>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</si>
  <si>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</si>
  <si>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</si>
  <si>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</si>
  <si>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</si>
  <si>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</si>
  <si>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</si>
  <si>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</si>
  <si>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</si>
  <si>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</si>
  <si>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</si>
  <si>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</si>
  <si>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</si>
  <si>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</si>
  <si>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</si>
  <si>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</si>
  <si>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</si>
  <si>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</si>
  <si>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</si>
  <si>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</si>
  <si>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</si>
  <si>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</si>
  <si>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</si>
  <si>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</si>
  <si>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</si>
  <si>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</si>
  <si>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</si>
  <si>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</si>
  <si>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</si>
  <si>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</si>
  <si>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</si>
  <si>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</si>
  <si>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</si>
  <si>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</si>
  <si>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</si>
  <si>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</si>
  <si>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</si>
  <si>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</si>
  <si>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</si>
  <si>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</si>
  <si>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</si>
  <si>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</si>
  <si>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</si>
  <si>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</si>
  <si>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</si>
  <si>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</si>
  <si>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</si>
  <si>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</si>
  <si>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</si>
  <si>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</si>
  <si>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</si>
  <si>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</si>
  <si>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</si>
  <si>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</si>
  <si>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</si>
  <si>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</si>
  <si>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</si>
  <si>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</si>
  <si>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</si>
  <si>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</si>
  <si>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</si>
  <si>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</si>
  <si>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</si>
  <si>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</si>
  <si>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</si>
  <si>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</si>
  <si>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</si>
  <si>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</si>
  <si>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</si>
  <si>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</si>
  <si>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</si>
  <si>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</si>
  <si>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</si>
  <si>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</si>
  <si>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</si>
  <si>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</si>
  <si>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</si>
  <si>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</si>
  <si>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</si>
  <si>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</si>
  <si>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</si>
  <si>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</si>
  <si>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</si>
  <si>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</si>
  <si>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</si>
  <si>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</si>
  <si>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</si>
  <si>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</si>
  <si>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</si>
  <si>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</si>
  <si>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</si>
  <si>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</si>
  <si>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</si>
  <si>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</si>
  <si>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</si>
  <si>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</si>
  <si>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</si>
  <si>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</si>
  <si>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</si>
  <si>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</si>
  <si>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</si>
  <si>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</si>
  <si>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</si>
  <si>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</si>
  <si>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</si>
  <si>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</si>
  <si>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</si>
  <si>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</si>
  <si>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</si>
  <si>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</si>
  <si>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</si>
  <si>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</si>
  <si>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</si>
  <si>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</si>
  <si>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</si>
  <si>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</si>
  <si>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</si>
  <si>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</si>
  <si>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</si>
  <si>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</si>
  <si>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</si>
  <si>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</si>
  <si>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</si>
  <si>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</si>
  <si>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</si>
  <si>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</si>
  <si>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</si>
  <si>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</si>
  <si>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</si>
  <si>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</si>
  <si>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</si>
  <si>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</si>
  <si>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</si>
  <si>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</si>
  <si>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</si>
  <si>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</si>
  <si>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</si>
  <si>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</si>
  <si>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</si>
  <si>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</si>
  <si>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</si>
  <si>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</si>
  <si>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</si>
  <si>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</si>
  <si>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</si>
  <si>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</si>
  <si>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</si>
  <si>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</si>
  <si>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</si>
  <si>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</si>
  <si>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</si>
  <si>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</si>
  <si>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</si>
  <si>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</si>
  <si>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</si>
  <si>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</si>
  <si>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</si>
  <si>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</si>
  <si>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</si>
  <si>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</si>
  <si>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</si>
  <si>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</si>
  <si>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</si>
  <si>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</si>
  <si>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</si>
  <si>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</si>
  <si>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</si>
  <si>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</si>
  <si>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</si>
  <si>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</si>
  <si>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</si>
  <si>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</si>
  <si>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</si>
  <si>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</si>
  <si>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</si>
  <si>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</si>
  <si>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</si>
  <si>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</si>
  <si>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</si>
  <si>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</si>
  <si>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</si>
  <si>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</si>
  <si>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</si>
  <si>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</si>
  <si>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</si>
  <si>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</si>
  <si>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</si>
  <si>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</si>
  <si>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</si>
  <si>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</si>
  <si>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</si>
  <si>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</si>
  <si>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</si>
  <si>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</si>
  <si>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</si>
  <si>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</si>
  <si>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</si>
  <si>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</si>
  <si>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</si>
  <si>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</si>
  <si>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</si>
  <si>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</si>
  <si>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</si>
  <si>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</si>
  <si>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</si>
  <si>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</si>
  <si>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</si>
  <si>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</si>
  <si>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</si>
  <si>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</si>
  <si>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</si>
  <si>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</si>
  <si>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</si>
  <si>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</si>
  <si>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</si>
  <si>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</si>
  <si>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</si>
  <si>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</si>
  <si>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</si>
  <si>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</si>
  <si>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</si>
  <si>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</si>
  <si>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</si>
  <si>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</si>
  <si>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</si>
  <si>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</si>
  <si>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</si>
  <si>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</si>
  <si>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</si>
  <si>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</si>
  <si>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</si>
  <si>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</si>
  <si>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</si>
  <si>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</si>
  <si>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</si>
  <si>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</si>
  <si>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</si>
  <si>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</si>
  <si>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</si>
  <si>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</si>
  <si>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</si>
  <si>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</si>
  <si>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</si>
  <si>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</si>
  <si>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</si>
  <si>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</si>
  <si>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</si>
  <si>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</si>
  <si>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</si>
  <si>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</si>
  <si>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</si>
  <si>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</si>
  <si>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</si>
  <si>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</si>
  <si>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</si>
  <si>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</si>
  <si>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</si>
  <si>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</si>
  <si>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</si>
  <si>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</si>
  <si>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</si>
  <si>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</si>
  <si>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</si>
  <si>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</si>
  <si>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</si>
  <si>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</si>
  <si>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</si>
  <si>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</si>
  <si>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</si>
  <si>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</si>
  <si>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</si>
  <si>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</si>
  <si>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</si>
  <si>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</si>
  <si>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</si>
  <si>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</si>
  <si>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</si>
  <si>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</si>
  <si>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</si>
  <si>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</si>
  <si>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</si>
  <si>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</si>
  <si>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</si>
  <si>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</si>
  <si>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</si>
  <si>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</si>
  <si>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</si>
  <si>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</si>
  <si>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</si>
  <si>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</si>
  <si>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</si>
  <si>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</si>
  <si>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</si>
  <si>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</si>
  <si>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</si>
  <si>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</si>
  <si>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</si>
  <si>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</si>
  <si>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</si>
  <si>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</si>
  <si>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</si>
  <si>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</si>
  <si>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</si>
  <si>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</si>
  <si>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</si>
  <si>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</si>
  <si>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</si>
  <si>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</si>
  <si>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</si>
  <si>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</si>
  <si>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</si>
  <si>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</si>
  <si>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</si>
  <si>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</si>
  <si>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</si>
  <si>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</si>
  <si>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</si>
  <si>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</si>
  <si>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</si>
  <si>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</si>
  <si>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</si>
  <si>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</si>
  <si>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</si>
  <si>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</si>
  <si>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</si>
  <si>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</si>
  <si>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</si>
  <si>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</si>
  <si>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</si>
  <si>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</si>
  <si>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</si>
  <si>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</si>
  <si>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</si>
  <si>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</si>
  <si>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</si>
  <si>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</si>
  <si>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</si>
  <si>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</si>
  <si>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</si>
  <si>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</si>
  <si>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</si>
  <si>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</si>
  <si>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</si>
  <si>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</si>
  <si>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</si>
  <si>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</si>
  <si>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</si>
  <si>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</si>
  <si>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</si>
  <si>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</si>
  <si>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</si>
  <si>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</si>
  <si>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</si>
  <si>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</si>
  <si>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</si>
  <si>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</si>
  <si>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</si>
  <si>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</si>
  <si>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</si>
  <si>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</si>
  <si>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</si>
  <si>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</si>
  <si>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</si>
  <si>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</si>
  <si>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</si>
  <si>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</si>
  <si>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</si>
  <si>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</si>
  <si>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</si>
  <si>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</si>
  <si>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</si>
  <si>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</si>
  <si>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</si>
  <si>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</si>
  <si>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</si>
  <si>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</si>
  <si>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</si>
  <si>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</si>
  <si>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</si>
  <si>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</si>
  <si>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</si>
  <si>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</si>
  <si>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</si>
  <si>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</si>
  <si>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</si>
  <si>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</si>
  <si>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</si>
  <si>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</si>
  <si>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</si>
  <si>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</si>
  <si>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</si>
  <si>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</si>
  <si>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</si>
  <si>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</si>
  <si>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</si>
  <si>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</si>
  <si>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</si>
  <si>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</si>
  <si>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</si>
  <si>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</si>
  <si>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</si>
  <si>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</si>
  <si>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</si>
  <si>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</si>
  <si>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</si>
  <si>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</si>
  <si>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</si>
  <si>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</si>
  <si>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</si>
  <si>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</si>
  <si>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</si>
  <si>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</si>
  <si>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</si>
  <si>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</si>
  <si>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</si>
  <si>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</si>
  <si>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</si>
  <si>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</si>
  <si>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</si>
  <si>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</si>
  <si>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</si>
  <si>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</si>
  <si>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</si>
  <si>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</si>
  <si>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</si>
  <si>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</si>
  <si>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</si>
  <si>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</si>
  <si>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</si>
  <si>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</si>
  <si>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</si>
  <si>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</si>
  <si>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</si>
  <si>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</si>
  <si>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</si>
  <si>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</si>
  <si>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</si>
  <si>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</si>
  <si>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</si>
  <si>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</si>
  <si>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</si>
  <si>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</si>
  <si>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</si>
  <si>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</si>
  <si>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</si>
  <si>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</si>
  <si>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</si>
  <si>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</si>
  <si>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</si>
  <si>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</si>
  <si>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</si>
  <si>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</si>
  <si>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</si>
  <si>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</si>
  <si>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</si>
  <si>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</si>
  <si>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</si>
  <si>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</si>
  <si>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</si>
  <si>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</si>
  <si>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</si>
  <si>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</si>
  <si>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</si>
  <si>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</si>
  <si>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</si>
  <si>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</si>
  <si>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</si>
  <si>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</si>
  <si>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</si>
  <si>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</si>
  <si>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</si>
  <si>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</si>
  <si>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</si>
  <si>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</si>
  <si>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</si>
  <si>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</si>
  <si>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</si>
  <si>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</si>
  <si>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</si>
  <si>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</si>
  <si>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</si>
  <si>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</si>
  <si>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</si>
  <si>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</si>
  <si>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</si>
  <si>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</si>
  <si>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</si>
  <si>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</si>
  <si>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</si>
  <si>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</si>
  <si>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</si>
  <si>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</si>
  <si>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</si>
  <si>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</si>
  <si>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</si>
  <si>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</si>
  <si>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</si>
  <si>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</si>
  <si>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</si>
  <si>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</si>
  <si>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</si>
  <si>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</si>
  <si>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</si>
  <si>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</si>
  <si>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</si>
  <si>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</si>
  <si>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</si>
  <si>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</si>
  <si>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</si>
  <si>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</si>
  <si>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</si>
  <si>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</si>
  <si>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</si>
  <si>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</si>
  <si>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</si>
  <si>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</si>
  <si>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</si>
  <si>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</si>
  <si>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</si>
  <si>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</si>
  <si>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</si>
  <si>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</si>
  <si>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</si>
  <si>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</si>
  <si>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</si>
  <si>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</si>
  <si>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</si>
  <si>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</si>
  <si>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</si>
  <si>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</si>
  <si>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</si>
  <si>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</si>
  <si>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</si>
  <si>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</si>
  <si>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</si>
  <si>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</si>
  <si>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</si>
  <si>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</si>
  <si>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</si>
  <si>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</si>
  <si>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</si>
  <si>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</si>
  <si>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</si>
  <si>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</si>
  <si>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</si>
  <si>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</si>
  <si>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</si>
  <si>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</si>
  <si>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</si>
  <si>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</si>
  <si>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</si>
  <si>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</si>
  <si>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</si>
  <si>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</si>
  <si>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</si>
  <si>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</si>
  <si>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</si>
  <si>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</si>
  <si>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</si>
  <si>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</si>
  <si>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</si>
  <si>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</si>
  <si>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</si>
  <si>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</si>
  <si>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</si>
  <si>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</si>
  <si>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</si>
  <si>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</si>
  <si>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</si>
  <si>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</si>
  <si>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</si>
  <si>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</si>
  <si>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</si>
  <si>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</si>
  <si>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</si>
  <si>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</si>
  <si>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</si>
  <si>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</si>
  <si>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</si>
  <si>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</si>
  <si>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</si>
  <si>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</si>
  <si>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</si>
  <si>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</si>
  <si>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</si>
  <si>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</si>
  <si>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</si>
  <si>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</si>
  <si>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</si>
  <si>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</si>
  <si>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</si>
  <si>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</si>
  <si>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</si>
  <si>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</si>
  <si>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</si>
  <si>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</si>
  <si>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</si>
  <si>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</si>
  <si>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</si>
  <si>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</si>
  <si>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</si>
  <si>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</si>
  <si>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</si>
  <si>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</si>
  <si>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</si>
  <si>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</si>
  <si>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</si>
  <si>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</si>
  <si>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</si>
  <si>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</si>
  <si>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</si>
  <si>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</si>
  <si>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</si>
  <si>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</si>
  <si>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</si>
  <si>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</si>
  <si>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</si>
  <si>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</si>
  <si>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</si>
  <si>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</si>
  <si>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</si>
  <si>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</si>
  <si>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</si>
  <si>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</si>
  <si>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</si>
  <si>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</si>
  <si>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</si>
  <si>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</si>
  <si>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</si>
  <si>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</si>
  <si>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</si>
  <si>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</si>
  <si>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</si>
  <si>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</si>
  <si>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</si>
  <si>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</si>
  <si>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</si>
  <si>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</si>
  <si>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</si>
  <si>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</si>
  <si>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</si>
  <si>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</si>
  <si>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</si>
  <si>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</si>
  <si>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</si>
  <si>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</si>
  <si>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</si>
  <si>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</si>
  <si>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</si>
  <si>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</si>
  <si>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</si>
  <si>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</si>
  <si>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</si>
  <si>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</si>
  <si>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</si>
  <si>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</si>
  <si>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</si>
  <si>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</si>
  <si>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</si>
  <si>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</si>
  <si>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</si>
  <si>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</si>
  <si>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</si>
  <si>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</si>
  <si>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</si>
  <si>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</si>
  <si>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</si>
  <si>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</si>
  <si>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</si>
  <si>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</si>
  <si>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</si>
  <si>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</si>
  <si>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</si>
  <si>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</si>
  <si>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</si>
  <si>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</si>
  <si>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</si>
  <si>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</si>
  <si>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</si>
  <si>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</si>
  <si>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</si>
  <si>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</si>
  <si>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</si>
  <si>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</si>
  <si>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</si>
  <si>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</si>
  <si>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</si>
  <si>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</si>
  <si>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</si>
  <si>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</si>
  <si>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</si>
  <si>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</si>
  <si>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</si>
  <si>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</si>
  <si>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</si>
  <si>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</si>
  <si>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</si>
  <si>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</si>
  <si>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</si>
  <si>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</si>
  <si>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</si>
  <si>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</si>
  <si>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</si>
  <si>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</si>
  <si>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</si>
  <si>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</si>
  <si>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</si>
  <si>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</si>
  <si>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</si>
  <si>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</si>
  <si>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</si>
  <si>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</si>
  <si>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</si>
  <si>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</si>
  <si>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</si>
  <si>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</si>
  <si>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</si>
  <si>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</si>
  <si>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</si>
  <si>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</si>
  <si>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</si>
  <si>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</si>
  <si>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</si>
  <si>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</si>
  <si>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</si>
  <si>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</si>
  <si>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</si>
  <si>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</si>
  <si>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</si>
  <si>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</si>
  <si>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</si>
  <si>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</si>
  <si>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</si>
  <si>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</si>
  <si>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</si>
  <si>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</si>
  <si>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</si>
  <si>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</si>
  <si>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</si>
  <si>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</si>
  <si>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</si>
  <si>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</si>
  <si>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</si>
  <si>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</si>
  <si>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</si>
  <si>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</si>
  <si>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</si>
  <si>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</si>
  <si>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</si>
  <si>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</si>
  <si>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</si>
  <si>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</si>
  <si>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</si>
  <si>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</si>
  <si>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</si>
  <si>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</si>
  <si>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</si>
  <si>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</si>
  <si>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</si>
  <si>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</si>
  <si>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</si>
  <si>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</si>
  <si>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</si>
  <si>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</si>
  <si>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</si>
  <si>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</si>
  <si>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</si>
  <si>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</si>
  <si>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</si>
  <si>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</si>
  <si>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</si>
  <si>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</si>
  <si>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</si>
  <si>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</si>
  <si>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</si>
  <si>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</si>
  <si>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</si>
  <si>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</si>
  <si>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</si>
  <si>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</si>
  <si>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</si>
  <si>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</si>
  <si>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</si>
  <si>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</si>
  <si>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</si>
  <si>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</si>
  <si>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</si>
  <si>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</si>
  <si>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</si>
  <si>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</si>
  <si>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</si>
  <si>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</si>
  <si>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</si>
  <si>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</si>
  <si>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</si>
  <si>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</si>
  <si>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</si>
  <si>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</si>
  <si>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</si>
  <si>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</si>
  <si>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</si>
  <si>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</si>
  <si>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</si>
  <si>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</si>
  <si>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</si>
  <si>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</si>
  <si>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</si>
  <si>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</si>
  <si>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</si>
  <si>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</si>
  <si>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</si>
  <si>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</si>
  <si>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</si>
  <si>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</si>
  <si>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</si>
  <si>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</si>
  <si>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</si>
  <si>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</si>
  <si>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</si>
  <si>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</si>
  <si>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</si>
  <si>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</si>
  <si>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</si>
  <si>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</si>
  <si>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</si>
  <si>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</si>
  <si>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</si>
  <si>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</si>
  <si>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</si>
  <si>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</si>
  <si>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</si>
  <si>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</si>
  <si>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</si>
  <si>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</si>
  <si>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</si>
  <si>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</si>
  <si>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</si>
  <si>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</si>
  <si>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</si>
  <si>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</si>
  <si>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</si>
  <si>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</si>
  <si>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</si>
  <si>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</si>
  <si>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</si>
  <si>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</si>
  <si>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</si>
  <si>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</si>
  <si>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</si>
  <si>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</si>
  <si>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</si>
  <si>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</si>
  <si>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</si>
  <si>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</si>
  <si>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</si>
  <si>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</si>
  <si>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</si>
  <si>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</si>
  <si>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</si>
  <si>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</si>
  <si>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</si>
  <si>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</si>
  <si>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</si>
  <si>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</si>
  <si>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</si>
  <si>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</si>
  <si>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</si>
  <si>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</si>
  <si>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</si>
  <si>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</si>
  <si>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</si>
  <si>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</si>
  <si>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</si>
  <si>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</si>
  <si>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</si>
  <si>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</si>
  <si>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</si>
  <si>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</si>
  <si>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</si>
  <si>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</si>
  <si>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</si>
  <si>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</si>
  <si>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</si>
  <si>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</si>
  <si>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</si>
  <si>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</si>
  <si>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</si>
  <si>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</si>
  <si>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</si>
  <si>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</si>
  <si>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</si>
  <si>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</si>
  <si>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</si>
  <si>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</si>
  <si>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</si>
  <si>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</si>
  <si>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</si>
  <si>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</si>
  <si>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</si>
  <si>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</si>
  <si>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</si>
  <si>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</si>
  <si>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</si>
  <si>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</si>
  <si>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</si>
  <si>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</si>
  <si>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</si>
  <si>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</si>
  <si>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</si>
  <si>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</si>
  <si>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</si>
  <si>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</si>
  <si>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</si>
  <si>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</si>
  <si>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</si>
  <si>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</si>
  <si>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</si>
  <si>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</si>
  <si>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</si>
  <si>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</si>
  <si>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</si>
  <si>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</si>
  <si>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</si>
  <si>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</si>
  <si>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</si>
  <si>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</si>
  <si>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</si>
  <si>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</si>
  <si>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</si>
  <si>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</si>
  <si>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</si>
  <si>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</si>
  <si>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</si>
  <si>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</si>
  <si>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</si>
  <si>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</si>
  <si>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</si>
  <si>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</si>
  <si>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</si>
  <si>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</si>
  <si>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</si>
  <si>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</si>
  <si>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</si>
  <si>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</si>
  <si>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</si>
  <si>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</si>
  <si>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</si>
  <si>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</si>
  <si>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</si>
  <si>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</si>
  <si>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</si>
  <si>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</si>
  <si>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</si>
  <si>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</si>
  <si>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</si>
  <si>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</si>
  <si>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</si>
  <si>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</si>
  <si>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</si>
  <si>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</si>
  <si>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</si>
  <si>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</si>
  <si>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</si>
  <si>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</si>
  <si>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</si>
  <si>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</si>
  <si>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</si>
  <si>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</si>
  <si>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</si>
  <si>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</si>
  <si>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</si>
  <si>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</si>
  <si>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</si>
  <si>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</si>
  <si>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</si>
  <si>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</si>
  <si>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</si>
  <si>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</si>
  <si>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</si>
  <si>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</si>
  <si>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</si>
  <si>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</si>
  <si>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</si>
  <si>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</si>
  <si>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</si>
  <si>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</si>
  <si>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</si>
  <si>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</si>
  <si>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</si>
  <si>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</si>
  <si>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</si>
  <si>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</si>
  <si>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</si>
  <si>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</si>
  <si>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</si>
  <si>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</si>
  <si>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</si>
  <si>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</si>
  <si>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</si>
  <si>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</si>
  <si>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</si>
  <si>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</si>
  <si>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</si>
  <si>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</si>
  <si>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</si>
  <si>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</si>
  <si>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</si>
  <si>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</si>
  <si>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</si>
  <si>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</si>
  <si>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</si>
  <si>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</si>
  <si>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</si>
  <si>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</si>
  <si>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</si>
  <si>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</si>
  <si>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</si>
  <si>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</si>
  <si>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</si>
  <si>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</si>
  <si>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</si>
  <si>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</si>
  <si>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</si>
  <si>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</si>
  <si>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</si>
  <si>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</si>
  <si>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</si>
  <si>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</si>
  <si>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</si>
  <si>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</si>
  <si>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</si>
  <si>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</si>
  <si>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</si>
  <si>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</si>
  <si>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</si>
  <si>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</si>
  <si>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</si>
  <si>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</si>
  <si>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</si>
  <si>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</si>
  <si>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</si>
  <si>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</si>
  <si>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</si>
  <si>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</si>
  <si>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</si>
  <si>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</si>
  <si>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</si>
  <si>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</si>
  <si>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</si>
  <si>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</si>
  <si>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</si>
  <si>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</si>
  <si>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</si>
  <si>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</si>
  <si>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</si>
  <si>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</si>
  <si>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</si>
  <si>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</si>
  <si>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</si>
  <si>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</si>
  <si>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</si>
  <si>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</si>
  <si>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</si>
  <si>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</si>
  <si>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</si>
  <si>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</si>
  <si>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</si>
  <si>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</si>
  <si>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</si>
  <si>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</si>
  <si>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</si>
  <si>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</si>
  <si>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</si>
  <si>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</si>
  <si>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</si>
  <si>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</si>
  <si>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</si>
  <si>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</si>
  <si>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</si>
  <si>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</si>
  <si>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</si>
  <si>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</si>
  <si>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</si>
  <si>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</si>
  <si>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</si>
  <si>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</si>
  <si>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</si>
  <si>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</si>
  <si>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</si>
  <si>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</si>
  <si>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</si>
  <si>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</si>
  <si>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</si>
  <si>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</si>
  <si>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</si>
  <si>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</si>
  <si>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</si>
  <si>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</si>
  <si>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</si>
  <si>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</si>
  <si>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</si>
  <si>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</si>
  <si>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</si>
  <si>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</si>
  <si>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</si>
  <si>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</si>
  <si>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</si>
  <si>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</si>
  <si>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</si>
  <si>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</si>
  <si>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</si>
  <si>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</si>
  <si>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</si>
  <si>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</si>
  <si>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</si>
  <si>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</si>
  <si>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</si>
  <si>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</si>
  <si>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</si>
  <si>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</si>
  <si>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</si>
  <si>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</si>
  <si>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</si>
  <si>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</si>
  <si>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</si>
  <si>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</si>
  <si>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</si>
  <si>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</si>
  <si>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</si>
  <si>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</si>
  <si>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</si>
  <si>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</si>
  <si>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</si>
  <si>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</si>
  <si>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</si>
  <si>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</si>
  <si>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</si>
  <si>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</si>
  <si>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</si>
  <si>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</si>
  <si>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</si>
  <si>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</si>
  <si>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</si>
  <si>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</si>
  <si>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</si>
  <si>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</si>
  <si>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</si>
  <si>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</si>
  <si>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</si>
  <si>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</si>
  <si>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</si>
  <si>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</si>
  <si>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</si>
  <si>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</si>
  <si>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</si>
  <si>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</si>
  <si>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</si>
  <si>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</si>
  <si>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</si>
  <si>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</si>
  <si>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</si>
  <si>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</si>
  <si>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</si>
  <si>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</si>
  <si>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</si>
  <si>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</si>
  <si>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</si>
  <si>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</si>
  <si>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</si>
  <si>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</si>
  <si>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</si>
  <si>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</si>
  <si>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</si>
  <si>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</si>
  <si>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</si>
  <si>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</si>
  <si>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</si>
  <si>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</si>
  <si>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</si>
  <si>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</si>
  <si>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</si>
  <si>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</si>
  <si>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</si>
  <si>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</si>
  <si>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</si>
  <si>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</si>
  <si>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</si>
  <si>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</si>
  <si>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</si>
  <si>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</si>
  <si>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</si>
  <si>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</si>
  <si>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</si>
  <si>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</si>
  <si>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</si>
  <si>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</si>
  <si>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</si>
  <si>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</si>
  <si>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</si>
  <si>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</si>
  <si>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</si>
  <si>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</si>
  <si>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</si>
  <si>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</si>
  <si>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</si>
  <si>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</si>
  <si>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</si>
  <si>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</si>
  <si>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</si>
  <si>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</si>
  <si>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</si>
  <si>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</si>
  <si>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</si>
  <si>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</si>
  <si>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</si>
  <si>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</si>
  <si>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</si>
  <si>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</si>
  <si>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</si>
  <si>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</si>
  <si>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</si>
  <si>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</si>
  <si>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</si>
  <si>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</si>
  <si>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</si>
  <si>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</si>
  <si>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</si>
  <si>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</si>
  <si>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</si>
  <si>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</si>
  <si>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</si>
  <si>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</si>
  <si>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</si>
  <si>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</si>
  <si>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</si>
  <si>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</si>
  <si>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</si>
  <si>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</si>
  <si>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</si>
  <si>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</si>
  <si>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</si>
  <si>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</si>
  <si>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</si>
  <si>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</si>
  <si>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</si>
  <si>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</si>
  <si>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</si>
  <si>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</si>
  <si>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</si>
  <si>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</si>
  <si>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</si>
  <si>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</si>
  <si>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</si>
  <si>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</si>
  <si>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</si>
  <si>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</si>
  <si>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</si>
  <si>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</si>
  <si>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</si>
  <si>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</si>
  <si>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</si>
  <si>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</si>
  <si>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</si>
  <si>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</si>
  <si>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</si>
  <si>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</si>
  <si>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</si>
  <si>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</si>
  <si>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</si>
  <si>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</si>
  <si>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</si>
  <si>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</si>
  <si>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</si>
  <si>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</si>
  <si>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</si>
  <si>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</si>
  <si>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</si>
  <si>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</si>
  <si>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</si>
  <si>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</si>
  <si>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</si>
  <si>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</si>
  <si>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</si>
  <si>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</si>
  <si>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</si>
  <si>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</si>
  <si>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</si>
  <si>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</si>
  <si>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</si>
  <si>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</si>
  <si>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</si>
  <si>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</si>
  <si>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</si>
  <si>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</si>
  <si>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</si>
  <si>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</si>
  <si>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</si>
  <si>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</si>
  <si>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</si>
  <si>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</si>
  <si>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</si>
  <si>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</si>
  <si>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</si>
  <si>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</si>
  <si>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</si>
  <si>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</si>
  <si>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</si>
  <si>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</si>
  <si>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</si>
  <si>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</si>
  <si>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</si>
  <si>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</si>
  <si>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</si>
  <si>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</si>
  <si>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</si>
  <si>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</si>
  <si>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</si>
  <si>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</si>
  <si>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</si>
  <si>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</si>
  <si>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</si>
  <si>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</si>
  <si>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</si>
  <si>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</si>
  <si>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</si>
  <si>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</si>
  <si>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</si>
  <si>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</si>
  <si>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</si>
  <si>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</si>
  <si>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</si>
  <si>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</si>
  <si>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</si>
  <si>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</si>
  <si>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</si>
  <si>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</si>
  <si>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</si>
  <si>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</si>
  <si>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</si>
  <si>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</si>
  <si>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</si>
  <si>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</si>
  <si>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</si>
  <si>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</si>
  <si>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</si>
  <si>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</si>
  <si>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</si>
  <si>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</si>
  <si>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</si>
  <si>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</si>
  <si>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</si>
  <si>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</si>
  <si>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</si>
  <si>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</si>
  <si>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</si>
  <si>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</si>
  <si>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</si>
  <si>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</si>
  <si>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</si>
  <si>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</si>
  <si>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</si>
  <si>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</si>
  <si>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</si>
  <si>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</si>
  <si>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</si>
  <si>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</si>
  <si>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</si>
  <si>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</si>
  <si>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</si>
  <si>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</si>
  <si>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</si>
  <si>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</si>
  <si>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</si>
  <si>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</si>
  <si>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</si>
  <si>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</si>
  <si>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</si>
  <si>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</si>
  <si>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</si>
  <si>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</si>
  <si>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</si>
  <si>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</si>
  <si>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</si>
  <si>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</si>
  <si>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</si>
  <si>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</si>
  <si>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</si>
  <si>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</si>
  <si>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</si>
  <si>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</si>
  <si>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</si>
  <si>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</si>
  <si>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</si>
  <si>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</si>
  <si>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</si>
  <si>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</si>
  <si>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</si>
  <si>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</si>
  <si>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</si>
  <si>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</si>
  <si>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</si>
  <si>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</si>
  <si>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</si>
  <si>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</si>
  <si>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</si>
  <si>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</si>
  <si>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</si>
  <si>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</si>
  <si>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</si>
  <si>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</si>
  <si>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</si>
  <si>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</si>
  <si>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</si>
  <si>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</si>
  <si>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</si>
  <si>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</si>
  <si>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</si>
  <si>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</si>
  <si>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</si>
  <si>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</si>
  <si>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</si>
  <si>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</si>
  <si>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</si>
  <si>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</si>
  <si>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</si>
  <si>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</si>
  <si>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</si>
  <si>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</si>
  <si>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</si>
  <si>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</si>
  <si>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</si>
  <si>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</si>
  <si>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</si>
  <si>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</si>
  <si>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</si>
  <si>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</si>
  <si>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</si>
  <si>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</si>
  <si>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</si>
  <si>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</si>
  <si>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</si>
  <si>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</si>
  <si>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</si>
  <si>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</si>
  <si>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</si>
  <si>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</si>
  <si>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</si>
  <si>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</si>
  <si>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</si>
  <si>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</si>
  <si>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</si>
  <si>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</si>
  <si>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</si>
  <si>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</si>
  <si>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</si>
  <si>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</si>
  <si>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</si>
  <si>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</si>
  <si>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</si>
  <si>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</si>
  <si>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</si>
  <si>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</si>
  <si>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</si>
  <si>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</si>
  <si>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</si>
  <si>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</si>
  <si>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</si>
  <si>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</si>
  <si>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</si>
  <si>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</si>
  <si>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</si>
  <si>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</si>
  <si>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</si>
  <si>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</si>
  <si>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</si>
  <si>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</si>
  <si>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</si>
  <si>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</si>
  <si>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</si>
  <si>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</si>
  <si>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</si>
  <si>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</si>
  <si>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</si>
  <si>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</si>
  <si>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</si>
  <si>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</si>
  <si>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</si>
  <si>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</si>
  <si>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</si>
  <si>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</si>
  <si>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</si>
  <si>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</si>
  <si>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</si>
  <si>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</si>
  <si>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</si>
  <si>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</si>
  <si>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</si>
  <si>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</si>
  <si>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</si>
  <si>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</si>
  <si>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</si>
  <si>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</si>
  <si>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</si>
  <si>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</si>
  <si>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</si>
  <si>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</si>
  <si>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</si>
  <si>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</si>
  <si>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</si>
  <si>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</si>
  <si>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</si>
  <si>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</si>
  <si>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</si>
  <si>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</si>
  <si>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</si>
  <si>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</si>
  <si>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</si>
  <si>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</si>
  <si>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</si>
  <si>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</si>
  <si>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</si>
  <si>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</si>
  <si>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</si>
  <si>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</si>
  <si>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</si>
  <si>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</si>
  <si>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</si>
  <si>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</si>
  <si>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</si>
  <si>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</si>
  <si>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</si>
  <si>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</si>
  <si>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</si>
  <si>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</si>
  <si>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</si>
  <si>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</si>
  <si>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</si>
  <si>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</si>
  <si>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</si>
  <si>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</si>
  <si>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</si>
  <si>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</si>
  <si>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</si>
  <si>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</si>
  <si>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</si>
  <si>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</si>
  <si>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</si>
  <si>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</si>
  <si>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</si>
  <si>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</si>
  <si>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</si>
  <si>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</si>
  <si>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</si>
  <si>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</si>
  <si>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</si>
  <si>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</si>
  <si>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</si>
  <si>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</si>
  <si>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</si>
  <si>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</si>
  <si>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</si>
  <si>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</si>
  <si>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</si>
  <si>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</si>
  <si>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</si>
  <si>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</si>
  <si>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</si>
  <si>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</si>
  <si>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</si>
  <si>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</si>
  <si>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</si>
  <si>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</si>
  <si>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</si>
  <si>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</si>
  <si>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</si>
  <si>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</si>
  <si>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</si>
  <si>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</si>
  <si>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</si>
  <si>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</si>
  <si>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</si>
  <si>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</si>
  <si>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</si>
  <si>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</si>
  <si>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</si>
  <si>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</si>
  <si>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</si>
  <si>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</si>
  <si>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</si>
  <si>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</si>
  <si>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</si>
  <si>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</si>
  <si>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</si>
  <si>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</si>
  <si>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</si>
  <si>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</si>
  <si>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</si>
  <si>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</si>
  <si>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</si>
  <si>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</si>
  <si>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</si>
  <si>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</si>
  <si>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</si>
  <si>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</si>
  <si>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</si>
  <si>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</si>
  <si>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</si>
  <si>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</si>
  <si>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</si>
  <si>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</si>
  <si>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</si>
  <si>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</si>
  <si>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</si>
  <si>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</si>
  <si>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</si>
  <si>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</si>
  <si>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</si>
  <si>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</si>
  <si>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</si>
  <si>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</si>
  <si>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</si>
  <si>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</si>
  <si>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</si>
  <si>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</si>
  <si>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</si>
  <si>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</si>
  <si>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</si>
  <si>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</si>
  <si>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</si>
  <si>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</si>
  <si>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</si>
  <si>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</si>
  <si>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</si>
  <si>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</si>
  <si>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</si>
  <si>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</si>
  <si>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</si>
  <si>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</si>
  <si>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</si>
  <si>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</si>
  <si>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</si>
  <si>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</si>
  <si>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</si>
  <si>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</si>
  <si>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</si>
  <si>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</si>
  <si>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</si>
  <si>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</si>
  <si>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</si>
  <si>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</si>
  <si>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</si>
  <si>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</si>
  <si>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</si>
  <si>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</si>
  <si>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</si>
  <si>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</si>
  <si>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</si>
  <si>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</si>
  <si>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</si>
  <si>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</si>
  <si>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</si>
  <si>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</si>
  <si>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</si>
  <si>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</si>
  <si>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</si>
  <si>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</si>
  <si>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</si>
  <si>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</si>
  <si>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</si>
  <si>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</si>
  <si>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</si>
  <si>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</si>
  <si>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</si>
  <si>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</si>
  <si>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</si>
  <si>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</si>
  <si>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</si>
  <si>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</si>
  <si>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</si>
  <si>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</si>
  <si>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</si>
  <si>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</si>
  <si>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</si>
  <si>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</si>
  <si>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</si>
  <si>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</si>
  <si>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</si>
  <si>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</si>
  <si>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</si>
  <si>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</si>
  <si>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</si>
  <si>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</si>
  <si>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</si>
  <si>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</si>
  <si>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</si>
  <si>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</si>
  <si>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</si>
  <si>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</si>
  <si>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</si>
  <si>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</si>
  <si>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</si>
  <si>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</si>
  <si>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</si>
  <si>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</si>
  <si>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</si>
  <si>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</si>
  <si>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</si>
  <si>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</si>
  <si>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</si>
  <si>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</si>
  <si>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</si>
  <si>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</si>
  <si>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</si>
  <si>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</si>
  <si>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</si>
  <si>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</si>
  <si>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</si>
  <si>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</si>
  <si>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</si>
  <si>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</si>
  <si>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</si>
  <si>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</si>
  <si>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</si>
  <si>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</si>
  <si>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</si>
  <si>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</si>
  <si>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</si>
  <si>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</si>
  <si>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</si>
  <si>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</si>
  <si>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</si>
  <si>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</si>
  <si>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</si>
  <si>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</si>
  <si>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</si>
  <si>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</si>
  <si>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</si>
  <si>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</si>
  <si>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</si>
  <si>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</si>
  <si>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</si>
  <si>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</si>
  <si>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</si>
  <si>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</si>
  <si>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</si>
  <si>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</si>
  <si>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</si>
  <si>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</si>
  <si>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</si>
  <si>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</si>
  <si>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</si>
  <si>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</si>
  <si>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</si>
  <si>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</si>
  <si>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</si>
  <si>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</si>
  <si>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</si>
  <si>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</si>
  <si>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</si>
  <si>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</si>
  <si>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</si>
  <si>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</si>
  <si>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</si>
  <si>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</si>
  <si>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</si>
  <si>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</si>
  <si>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</si>
  <si>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</si>
  <si>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</si>
  <si>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</si>
  <si>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</si>
  <si>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</si>
  <si>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</si>
  <si>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</si>
  <si>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</si>
  <si>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</si>
  <si>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</si>
  <si>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</si>
  <si>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</si>
  <si>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</si>
  <si>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</si>
  <si>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</si>
  <si>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</si>
  <si>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</si>
  <si>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</si>
  <si>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</si>
  <si>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</si>
  <si>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</si>
  <si>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</si>
  <si>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</si>
  <si>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</si>
  <si>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</si>
  <si>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</si>
  <si>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</si>
  <si>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</si>
  <si>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</si>
  <si>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</si>
  <si>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</si>
  <si>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</si>
  <si>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</si>
  <si>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</si>
  <si>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</si>
  <si>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</si>
  <si>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</si>
  <si>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</si>
  <si>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</si>
  <si>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</si>
  <si>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</si>
  <si>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</si>
  <si>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</si>
  <si>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</si>
  <si>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</si>
  <si>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</si>
  <si>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</si>
  <si>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</si>
  <si>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</si>
  <si>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</si>
  <si>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</si>
  <si>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</si>
  <si>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</si>
  <si>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</si>
  <si>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</si>
  <si>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</si>
  <si>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</si>
  <si>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</si>
  <si>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</si>
  <si>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</si>
  <si>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</si>
  <si>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</si>
  <si>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</si>
  <si>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</si>
  <si>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</si>
  <si>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</si>
  <si>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</si>
  <si>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</si>
  <si>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</si>
  <si>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</si>
  <si>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</si>
  <si>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</si>
  <si>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</si>
  <si>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</si>
  <si>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</si>
  <si>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</si>
  <si>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</si>
  <si>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</si>
  <si>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</si>
  <si>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</si>
  <si>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</si>
  <si>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</si>
  <si>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</si>
  <si>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</si>
  <si>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</si>
  <si>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</si>
  <si>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</si>
  <si>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</si>
  <si>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</si>
  <si>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</si>
  <si>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</si>
  <si>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</si>
  <si>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</si>
  <si>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</si>
  <si>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</si>
  <si>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</si>
  <si>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</si>
  <si>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</si>
  <si>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</si>
  <si>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</si>
  <si>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</si>
  <si>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</si>
  <si>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</si>
  <si>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</si>
  <si>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</si>
  <si>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</si>
  <si>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</si>
  <si>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</si>
  <si>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</si>
  <si>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</si>
  <si>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</si>
  <si>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</si>
  <si>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</si>
  <si>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</si>
  <si>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</si>
  <si>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</si>
  <si>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</si>
  <si>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</si>
  <si>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</si>
  <si>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</si>
  <si>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</si>
  <si>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</si>
  <si>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</si>
  <si>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</si>
  <si>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</si>
  <si>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</si>
  <si>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</si>
  <si>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</si>
  <si>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</si>
  <si>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</si>
  <si>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</si>
  <si>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</si>
  <si>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</si>
  <si>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</si>
  <si>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</si>
  <si>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</si>
  <si>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</si>
  <si>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</si>
  <si>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</si>
  <si>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</si>
  <si>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</si>
  <si>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</si>
  <si>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</si>
  <si>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</si>
  <si>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</si>
  <si>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</si>
  <si>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</si>
  <si>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</si>
  <si>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</si>
  <si>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</si>
  <si>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</si>
  <si>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</si>
  <si>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</si>
  <si>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</si>
  <si>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</si>
  <si>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</si>
  <si>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</si>
  <si>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</si>
  <si>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</si>
  <si>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</si>
  <si>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</si>
  <si>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</si>
  <si>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</si>
  <si>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</si>
  <si>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</si>
  <si>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</si>
  <si>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</si>
  <si>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</si>
  <si>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</si>
  <si>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</si>
  <si>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</si>
  <si>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</si>
  <si>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</si>
  <si>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</si>
  <si>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</si>
  <si>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</si>
  <si>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</si>
  <si>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</si>
  <si>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</si>
  <si>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</si>
  <si>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</si>
  <si>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</si>
  <si>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</si>
  <si>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</si>
  <si>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</si>
  <si>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</si>
  <si>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</si>
  <si>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</si>
  <si>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</si>
  <si>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</si>
  <si>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</si>
  <si>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</si>
  <si>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</si>
  <si>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</si>
  <si>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</si>
  <si>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</si>
  <si>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</si>
  <si>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</si>
  <si>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</si>
  <si>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</si>
  <si>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</si>
  <si>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</si>
  <si>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</si>
  <si>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</si>
  <si>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</si>
  <si>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</si>
  <si>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</si>
  <si>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</si>
  <si>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</si>
  <si>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</si>
  <si>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</si>
  <si>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</si>
  <si>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</si>
  <si>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</si>
  <si>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</si>
  <si>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</si>
  <si>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</si>
  <si>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</si>
  <si>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</si>
  <si>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</si>
  <si>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</si>
  <si>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</si>
  <si>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</si>
  <si>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</si>
  <si>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</si>
  <si>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</si>
  <si>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</si>
  <si>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</si>
  <si>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</si>
  <si>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</si>
  <si>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</si>
  <si>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</si>
  <si>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</si>
  <si>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</si>
  <si>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</si>
  <si>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</si>
  <si>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</si>
  <si>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</si>
  <si>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</si>
  <si>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</si>
  <si>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</si>
  <si>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</si>
  <si>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</si>
  <si>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</si>
  <si>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</si>
  <si>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</si>
  <si>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</si>
  <si>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</si>
  <si>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</si>
  <si>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</si>
  <si>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</si>
  <si>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</si>
  <si>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</si>
  <si>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</si>
  <si>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</si>
  <si>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</si>
  <si>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</si>
  <si>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</si>
  <si>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</si>
  <si>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</si>
  <si>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</si>
  <si>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</si>
  <si>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</si>
  <si>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</si>
  <si>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</si>
  <si>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</si>
  <si>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</si>
  <si>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</si>
  <si>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</si>
  <si>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</si>
  <si>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</si>
  <si>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</si>
  <si>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</si>
  <si>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</si>
  <si>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</si>
  <si>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</si>
  <si>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</si>
  <si>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</si>
  <si>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</si>
  <si>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</si>
  <si>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</si>
  <si>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</si>
  <si>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</si>
  <si>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</si>
  <si>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</si>
  <si>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</si>
  <si>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</si>
  <si>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</si>
  <si>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</si>
  <si>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</si>
  <si>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</si>
  <si>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</si>
  <si>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</si>
  <si>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</si>
  <si>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</si>
  <si>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</si>
  <si>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</si>
  <si>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</si>
  <si>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</si>
  <si>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</si>
  <si>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</si>
  <si>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</si>
  <si>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</si>
  <si>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</si>
  <si>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</si>
  <si>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</si>
  <si>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</si>
  <si>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</si>
  <si>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</si>
  <si>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</si>
  <si>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</si>
  <si>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</si>
  <si>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</si>
  <si>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</si>
  <si>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</si>
  <si>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</si>
  <si>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</si>
  <si>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</si>
  <si>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</si>
  <si>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</si>
  <si>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</si>
  <si>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</si>
  <si>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</si>
  <si>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</si>
  <si>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</si>
  <si>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</si>
  <si>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</si>
  <si>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</si>
  <si>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</si>
  <si>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</si>
  <si>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</si>
  <si>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</si>
  <si>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</si>
  <si>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</si>
  <si>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</si>
  <si>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</si>
  <si>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</si>
  <si>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</si>
  <si>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</si>
  <si>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</si>
  <si>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</si>
  <si>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</si>
  <si>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</si>
  <si>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</si>
  <si>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</si>
  <si>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</si>
  <si>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</si>
  <si>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</si>
  <si>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</si>
  <si>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</si>
  <si>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</si>
  <si>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</si>
  <si>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</si>
  <si>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</si>
  <si>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</si>
  <si>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</si>
  <si>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</si>
  <si>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</si>
  <si>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</si>
  <si>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</si>
  <si>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</si>
  <si>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</si>
  <si>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</si>
  <si>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</si>
  <si>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</si>
  <si>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</si>
  <si>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</si>
  <si>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</si>
  <si>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</si>
  <si>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</si>
  <si>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</si>
  <si>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</si>
  <si>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</si>
  <si>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</si>
  <si>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</si>
  <si>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</si>
  <si>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</si>
  <si>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</si>
  <si>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</si>
  <si>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</si>
  <si>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</si>
  <si>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</si>
  <si>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</si>
  <si>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</si>
  <si>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</si>
  <si>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</si>
  <si>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</si>
  <si>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</si>
  <si>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</si>
  <si>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</si>
  <si>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</si>
  <si>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</si>
  <si>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</si>
  <si>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</si>
  <si>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</si>
  <si>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</si>
  <si>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</si>
  <si>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</si>
  <si>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</si>
  <si>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</si>
  <si>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</si>
  <si>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</si>
  <si>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</si>
  <si>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</si>
  <si>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</si>
  <si>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</si>
  <si>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</si>
  <si>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</si>
  <si>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</si>
  <si>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</si>
  <si>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</si>
  <si>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</si>
  <si>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</si>
  <si>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</si>
  <si>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</si>
  <si>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</si>
  <si>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</si>
  <si>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</si>
  <si>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</si>
  <si>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</si>
  <si>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</si>
  <si>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</si>
  <si>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</si>
  <si>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</si>
  <si>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</si>
  <si>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</si>
  <si>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</si>
  <si>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</si>
  <si>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</si>
  <si>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</si>
  <si>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</si>
  <si>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</si>
  <si>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</si>
  <si>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</si>
  <si>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</si>
  <si>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</si>
  <si>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</si>
  <si>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</si>
  <si>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</si>
  <si>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</si>
  <si>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</si>
  <si>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</si>
  <si>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</si>
  <si>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</si>
  <si>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</si>
  <si>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</si>
  <si>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</si>
  <si>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</si>
  <si>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</si>
  <si>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</si>
  <si>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</si>
  <si>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</si>
  <si>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</si>
  <si>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</si>
  <si>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</si>
  <si>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</si>
  <si>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</si>
  <si>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</si>
  <si>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</si>
  <si>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</si>
  <si>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</si>
  <si>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</si>
  <si>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</si>
  <si>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</si>
  <si>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</si>
  <si>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</si>
  <si>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</si>
  <si>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</si>
  <si>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</si>
  <si>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</si>
  <si>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</si>
  <si>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</si>
  <si>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</si>
  <si>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</si>
  <si>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</si>
  <si>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</si>
  <si>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</si>
  <si>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</si>
  <si>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</si>
  <si>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</si>
  <si>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</si>
  <si>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</si>
  <si>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</si>
  <si>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</si>
  <si>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</si>
  <si>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</si>
  <si>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</si>
  <si>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</si>
  <si>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</si>
  <si>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</si>
  <si>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</si>
  <si>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</si>
  <si>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</si>
  <si>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</si>
  <si>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</si>
  <si>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</si>
  <si>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</si>
  <si>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</si>
  <si>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</si>
  <si>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</si>
  <si>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</si>
  <si>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</si>
  <si>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</si>
  <si>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</si>
  <si>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</si>
  <si>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</si>
  <si>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</si>
  <si>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</si>
  <si>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</si>
  <si>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</si>
  <si>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</si>
  <si>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</si>
  <si>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</si>
  <si>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</si>
  <si>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</si>
  <si>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</si>
  <si>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</si>
  <si>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</si>
  <si>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</si>
  <si>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</si>
  <si>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</si>
  <si>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</si>
  <si>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</si>
  <si>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</si>
  <si>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</si>
  <si>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</si>
  <si>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</si>
  <si>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</si>
  <si>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</si>
  <si>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</si>
  <si>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</si>
  <si>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</si>
  <si>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</si>
  <si>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</si>
  <si>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</si>
  <si>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</si>
  <si>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</si>
  <si>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</si>
  <si>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</si>
  <si>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</si>
  <si>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</si>
  <si>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</si>
  <si>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</si>
  <si>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</si>
  <si>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</si>
  <si>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</si>
  <si>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</si>
  <si>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</si>
  <si>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</si>
  <si>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</si>
  <si>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</si>
  <si>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</si>
  <si>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</si>
  <si>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</si>
  <si>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</si>
  <si>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</si>
  <si>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</si>
  <si>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</si>
  <si>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</si>
  <si>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</si>
  <si>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</si>
  <si>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</si>
  <si>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</si>
  <si>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</si>
  <si>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</si>
  <si>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</si>
  <si>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</si>
  <si>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</si>
  <si>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</si>
  <si>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</si>
  <si>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</si>
  <si>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</si>
  <si>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</si>
  <si>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</si>
  <si>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</si>
  <si>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</si>
  <si>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</si>
  <si>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</si>
  <si>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</si>
  <si>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</si>
  <si>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</si>
  <si>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</si>
  <si>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</si>
  <si>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</si>
  <si>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</si>
  <si>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</si>
  <si>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</si>
  <si>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</si>
  <si>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</si>
  <si>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</si>
  <si>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</si>
  <si>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</si>
  <si>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</si>
  <si>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</si>
  <si>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</si>
  <si>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</si>
  <si>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</si>
  <si>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</si>
  <si>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</si>
  <si>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</si>
  <si>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</si>
  <si>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</si>
  <si>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</si>
  <si>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</si>
  <si>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</si>
  <si>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</si>
  <si>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</si>
  <si>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</si>
  <si>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</si>
  <si>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</si>
  <si>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</si>
  <si>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</si>
  <si>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</si>
  <si>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</si>
  <si>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</si>
  <si>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</si>
  <si>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</si>
  <si>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</si>
  <si>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</si>
  <si>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</si>
  <si>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</si>
  <si>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</si>
  <si>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</si>
  <si>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</si>
  <si>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</si>
  <si>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</si>
  <si>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</si>
  <si>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</si>
  <si>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</si>
  <si>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</si>
  <si>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</si>
  <si>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</si>
  <si>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</si>
  <si>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</si>
  <si>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</si>
  <si>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</si>
  <si>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</si>
  <si>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</si>
  <si>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</si>
  <si>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</si>
  <si>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</si>
  <si>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</si>
  <si>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</si>
  <si>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</si>
  <si>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</si>
  <si>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</si>
  <si>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</si>
  <si>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</si>
  <si>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</si>
  <si>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</si>
  <si>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</si>
  <si>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</si>
  <si>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</si>
  <si>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</si>
  <si>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</si>
  <si>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</si>
  <si>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</si>
  <si>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</si>
  <si>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</si>
  <si>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</si>
  <si>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</si>
  <si>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</si>
  <si>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</si>
  <si>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</si>
  <si>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</si>
  <si>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</si>
  <si>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</si>
  <si>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</si>
  <si>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</si>
  <si>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</si>
  <si>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</si>
  <si>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</si>
  <si>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</si>
  <si>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</si>
  <si>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</si>
  <si>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</si>
  <si>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</si>
  <si>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</si>
  <si>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</si>
  <si>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</si>
  <si>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</si>
  <si>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</si>
  <si>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</si>
  <si>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</si>
  <si>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</si>
  <si>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</si>
  <si>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</si>
  <si>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</si>
  <si>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</si>
  <si>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</si>
  <si>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</si>
  <si>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</si>
  <si>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</si>
  <si>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</si>
  <si>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</si>
  <si>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</si>
  <si>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</si>
  <si>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</si>
  <si>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</si>
  <si>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</si>
  <si>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</si>
  <si>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</si>
  <si>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</si>
  <si>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</si>
  <si>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</si>
  <si>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</si>
  <si>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</si>
  <si>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</si>
  <si>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</si>
  <si>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</si>
  <si>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</si>
  <si>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</si>
  <si>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</si>
  <si>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</si>
  <si>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</si>
  <si>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</si>
  <si>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</si>
  <si>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</si>
  <si>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</si>
  <si>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</si>
  <si>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</si>
  <si>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</si>
  <si>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</si>
  <si>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</si>
  <si>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</si>
  <si>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</si>
  <si>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</si>
  <si>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</si>
  <si>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</si>
  <si>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</si>
  <si>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</si>
  <si>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</si>
  <si>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</si>
  <si>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</si>
  <si>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</si>
  <si>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</si>
  <si>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</si>
  <si>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</si>
  <si>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</si>
  <si>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</si>
  <si>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</si>
  <si>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</si>
  <si>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</si>
  <si>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</si>
  <si>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</si>
  <si>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</si>
  <si>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</si>
  <si>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</si>
  <si>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</si>
  <si>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</si>
  <si>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</si>
  <si>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</si>
  <si>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</si>
  <si>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</si>
  <si>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</si>
  <si>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</si>
  <si>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</si>
  <si>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</si>
  <si>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</si>
  <si>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</si>
  <si>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</si>
  <si>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</si>
  <si>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</si>
  <si>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</si>
  <si>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</si>
  <si>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</si>
  <si>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</si>
  <si>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</si>
  <si>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</si>
  <si>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</si>
  <si>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</si>
  <si>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</si>
  <si>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</si>
  <si>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</si>
  <si>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</si>
  <si>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</si>
  <si>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</si>
  <si>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</si>
  <si>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</si>
  <si>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</si>
  <si>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</si>
  <si>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</si>
  <si>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</si>
  <si>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</si>
  <si>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</si>
  <si>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</si>
  <si>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</si>
  <si>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</si>
  <si>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</si>
  <si>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</si>
  <si>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</si>
  <si>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</si>
  <si>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</si>
  <si>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</si>
  <si>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</si>
  <si>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</si>
  <si>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</si>
  <si>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</si>
  <si>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</si>
  <si>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</si>
  <si>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</si>
  <si>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</si>
  <si>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</si>
  <si>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</si>
  <si>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</si>
  <si>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</si>
  <si>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</si>
  <si>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</si>
  <si>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</si>
  <si>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</si>
  <si>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</si>
  <si>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</si>
  <si>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</si>
  <si>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</si>
  <si>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</si>
  <si>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</si>
  <si>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</si>
  <si>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</si>
  <si>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</si>
  <si>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</si>
  <si>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</si>
  <si>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</si>
  <si>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</si>
  <si>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</si>
  <si>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</si>
  <si>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</si>
  <si>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</si>
  <si>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</si>
  <si>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</si>
  <si>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</si>
  <si>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</si>
  <si>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</si>
  <si>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</si>
  <si>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</si>
  <si>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</si>
  <si>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</si>
  <si>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</si>
  <si>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</si>
  <si>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</si>
  <si>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</si>
  <si>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</si>
  <si>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</si>
  <si>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</si>
  <si>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</si>
  <si>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</si>
  <si>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</si>
  <si>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</si>
  <si>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</si>
  <si>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</si>
  <si>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</si>
  <si>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</si>
  <si>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</si>
  <si>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</si>
  <si>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</si>
  <si>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</si>
  <si>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</si>
  <si>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</si>
  <si>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</si>
  <si>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</si>
  <si>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</si>
  <si>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</si>
  <si>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</si>
  <si>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</si>
  <si>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</si>
  <si>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</si>
  <si>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</si>
  <si>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</si>
  <si>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</si>
  <si>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</si>
  <si>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</si>
  <si>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</si>
  <si>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</si>
  <si>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</si>
  <si>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</si>
  <si>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</si>
  <si>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</si>
  <si>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</si>
  <si>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</si>
  <si>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</si>
  <si>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</si>
  <si>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</si>
  <si>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</si>
  <si>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</si>
  <si>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</si>
  <si>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</si>
  <si>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</si>
  <si>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</si>
  <si>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</si>
  <si>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</si>
  <si>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</si>
  <si>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</si>
  <si>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</si>
  <si>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</si>
  <si>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</si>
  <si>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</si>
  <si>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</si>
  <si>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</si>
  <si>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</si>
  <si>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</si>
  <si>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</si>
  <si>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</si>
  <si>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</si>
  <si>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</si>
  <si>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</si>
  <si>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</si>
  <si>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</si>
  <si>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</si>
  <si>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</si>
  <si>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</si>
  <si>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</si>
  <si>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</si>
  <si>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</si>
  <si>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</si>
  <si>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</si>
  <si>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</si>
  <si>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</si>
  <si>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</si>
  <si>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</si>
  <si>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</si>
  <si>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</si>
  <si>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</si>
  <si>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</si>
  <si>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</si>
  <si>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</si>
  <si>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</si>
  <si>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</si>
  <si>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</si>
  <si>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</si>
  <si>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</si>
  <si>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</si>
  <si>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</si>
  <si>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</si>
  <si>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</si>
  <si>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</si>
  <si>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</si>
  <si>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</si>
  <si>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</si>
  <si>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</si>
  <si>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</si>
  <si>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</si>
  <si>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</si>
  <si>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</si>
  <si>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</si>
  <si>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</si>
  <si>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</si>
  <si>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</si>
  <si>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</si>
  <si>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</si>
  <si>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</si>
  <si>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</si>
  <si>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</si>
  <si>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</si>
  <si>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</si>
  <si>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</si>
  <si>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</si>
  <si>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</si>
  <si>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</si>
  <si>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</si>
  <si>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</si>
  <si>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</si>
  <si>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</si>
  <si>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</si>
  <si>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</si>
  <si>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</si>
  <si>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</si>
  <si>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</si>
  <si>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</si>
  <si>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</si>
  <si>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</si>
  <si>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</si>
  <si>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</si>
  <si>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</si>
  <si>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</si>
  <si>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</si>
  <si>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</si>
  <si>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</si>
  <si>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</si>
  <si>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</si>
  <si>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</si>
  <si>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</si>
  <si>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</si>
  <si>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</si>
  <si>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</si>
  <si>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</si>
  <si>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</si>
  <si>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</si>
  <si>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</si>
  <si>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</si>
  <si>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</si>
  <si>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</si>
  <si>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</si>
  <si>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</si>
  <si>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</si>
  <si>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</si>
  <si>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</si>
  <si>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</si>
  <si>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</si>
  <si>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</si>
  <si>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</si>
  <si>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</si>
  <si>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</si>
  <si>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</si>
  <si>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</si>
  <si>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</si>
  <si>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</si>
  <si>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</si>
  <si>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</si>
  <si>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</si>
  <si>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</si>
  <si>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</si>
  <si>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</si>
  <si>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</si>
  <si>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</si>
  <si>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</si>
  <si>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</si>
  <si>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</si>
  <si>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</si>
  <si>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</si>
  <si>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</si>
  <si>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</si>
  <si>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</si>
  <si>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</si>
  <si>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</si>
  <si>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</si>
  <si>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</si>
  <si>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</si>
  <si>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</si>
  <si>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</si>
  <si>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</si>
  <si>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</si>
  <si>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</si>
  <si>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</si>
  <si>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</si>
  <si>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</si>
  <si>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</si>
  <si>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</si>
  <si>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</si>
  <si>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</si>
  <si>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</si>
  <si>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</si>
  <si>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</si>
  <si>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</si>
  <si>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</si>
  <si>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</si>
  <si>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</si>
  <si>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</si>
  <si>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</si>
  <si>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</si>
  <si>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</si>
  <si>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</si>
  <si>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</si>
  <si>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</si>
  <si>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</si>
  <si>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</si>
  <si>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</si>
  <si>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</si>
  <si>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</si>
  <si>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</si>
  <si>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</si>
  <si>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</si>
  <si>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</si>
  <si>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</si>
  <si>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</si>
  <si>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</si>
  <si>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</si>
  <si>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</si>
  <si>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</si>
  <si>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</si>
  <si>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</si>
  <si>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</si>
  <si>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</si>
  <si>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</si>
  <si>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</si>
  <si>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</si>
  <si>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</si>
  <si>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</si>
  <si>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</si>
  <si>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</si>
  <si>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</si>
  <si>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</si>
  <si>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</si>
  <si>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</si>
  <si>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</si>
  <si>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</si>
  <si>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</si>
  <si>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</si>
  <si>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</si>
  <si>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</si>
  <si>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</si>
  <si>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</si>
  <si>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</si>
  <si>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</si>
  <si>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</si>
  <si>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</si>
  <si>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</si>
  <si>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</si>
  <si>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</si>
  <si>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</si>
  <si>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</si>
  <si>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</si>
  <si>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</si>
  <si>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</si>
  <si>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</si>
  <si>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</si>
  <si>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</si>
  <si>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</si>
  <si>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</si>
  <si>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</si>
  <si>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</si>
  <si>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</si>
  <si>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</si>
  <si>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</si>
  <si>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</si>
  <si>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</si>
  <si>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</si>
  <si>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</si>
  <si>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</si>
  <si>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</si>
  <si>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</si>
  <si>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</si>
  <si>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</si>
  <si>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</si>
  <si>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</si>
  <si>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</si>
  <si>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</si>
  <si>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</si>
  <si>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</si>
  <si>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</si>
  <si>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</si>
  <si>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</si>
  <si>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</si>
  <si>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</si>
  <si>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</si>
  <si>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</si>
  <si>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</si>
  <si>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</si>
  <si>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</si>
  <si>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</si>
  <si>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</si>
  <si>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</si>
  <si>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</si>
  <si>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</si>
  <si>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</si>
  <si>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</si>
  <si>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</si>
  <si>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</si>
  <si>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</si>
  <si>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</si>
  <si>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</si>
  <si>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</si>
  <si>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</si>
  <si>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</si>
  <si>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</si>
  <si>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</si>
  <si>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</si>
  <si>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</si>
  <si>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</si>
  <si>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</si>
  <si>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</si>
  <si>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</si>
  <si>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</si>
  <si>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</si>
  <si>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</si>
  <si>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</si>
  <si>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</si>
  <si>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</si>
  <si>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</si>
  <si>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</si>
  <si>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</si>
  <si>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</si>
  <si>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</si>
  <si>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</si>
  <si>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</si>
  <si>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</si>
  <si>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</si>
  <si>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</si>
  <si>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</si>
  <si>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</si>
  <si>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</si>
  <si>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</si>
  <si>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</si>
  <si>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</si>
  <si>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</si>
  <si>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</si>
  <si>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</si>
  <si>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</si>
  <si>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</si>
  <si>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</si>
  <si>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</si>
  <si>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</si>
  <si>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</si>
  <si>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</si>
  <si>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</si>
  <si>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</si>
  <si>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</si>
  <si>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</si>
  <si>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</si>
  <si>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</si>
  <si>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</si>
  <si>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</si>
  <si>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</si>
  <si>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</si>
  <si>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</si>
  <si>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</si>
  <si>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</si>
  <si>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</si>
  <si>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</si>
  <si>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</si>
  <si>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</si>
  <si>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</si>
  <si>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</si>
  <si>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</si>
  <si>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</si>
  <si>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</si>
  <si>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</si>
  <si>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</si>
  <si>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</si>
  <si>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</si>
  <si>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</si>
  <si>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</si>
  <si>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</si>
  <si>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</si>
  <si>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</si>
  <si>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</si>
  <si>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</si>
  <si>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</si>
  <si>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</si>
  <si>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</si>
  <si>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</si>
  <si>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</si>
  <si>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</si>
  <si>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</si>
  <si>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</si>
  <si>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</si>
  <si>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</si>
  <si>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</si>
  <si>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</si>
  <si>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</si>
  <si>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</si>
  <si>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</si>
  <si>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</si>
  <si>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</si>
  <si>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</si>
  <si>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</si>
  <si>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</si>
  <si>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</si>
  <si>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</si>
  <si>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</si>
  <si>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</si>
  <si>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</si>
  <si>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</si>
  <si>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</si>
  <si>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</si>
  <si>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</si>
  <si>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</si>
  <si>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</si>
  <si>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</si>
  <si>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</si>
  <si>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</si>
  <si>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</si>
  <si>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</si>
  <si>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</si>
  <si>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</si>
  <si>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</si>
  <si>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</si>
  <si>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</si>
  <si>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</si>
  <si>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</si>
  <si>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</si>
  <si>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</si>
  <si>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</si>
  <si>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</si>
  <si>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</si>
  <si>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</si>
  <si>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</si>
  <si>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</si>
  <si>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</si>
  <si>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</si>
  <si>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</si>
  <si>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</si>
  <si>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</si>
  <si>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</si>
  <si>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</si>
  <si>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</si>
  <si>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</si>
  <si>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</si>
  <si>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</si>
  <si>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</si>
  <si>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</si>
  <si>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</si>
  <si>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</si>
  <si>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</si>
  <si>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</si>
  <si>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</si>
  <si>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</si>
  <si>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</si>
  <si>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</si>
  <si>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</si>
  <si>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</si>
  <si>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</si>
  <si>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</si>
  <si>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</si>
  <si>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</si>
  <si>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</si>
  <si>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</si>
  <si>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</si>
  <si>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</si>
  <si>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</si>
  <si>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</si>
  <si>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</si>
  <si>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</si>
  <si>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</si>
  <si>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</si>
  <si>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</si>
  <si>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</si>
  <si>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</si>
  <si>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</si>
  <si>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</si>
  <si>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</si>
  <si>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</si>
  <si>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</si>
  <si>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</si>
  <si>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</si>
  <si>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</si>
  <si>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</si>
  <si>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</si>
  <si>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</si>
  <si>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</si>
  <si>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</si>
  <si>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</si>
  <si>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</si>
  <si>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</si>
  <si>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</si>
  <si>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</si>
  <si>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</si>
  <si>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</si>
  <si>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</si>
  <si>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</si>
  <si>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</si>
  <si>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</si>
  <si>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</si>
  <si>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</si>
  <si>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</si>
  <si>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</si>
  <si>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</si>
  <si>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</si>
  <si>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</si>
  <si>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</si>
  <si>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</si>
  <si>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</si>
  <si>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</si>
  <si>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</si>
  <si>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</si>
  <si>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</si>
  <si>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</si>
  <si>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</si>
  <si>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</si>
  <si>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</si>
  <si>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</si>
  <si>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</si>
  <si>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</si>
  <si>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</si>
  <si>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</si>
  <si>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</si>
  <si>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</si>
  <si>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</si>
  <si>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</si>
  <si>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</si>
  <si>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</si>
  <si>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</si>
  <si>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</si>
  <si>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</si>
  <si>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</si>
  <si>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</si>
  <si>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</si>
  <si>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</si>
  <si>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</si>
  <si>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</si>
  <si>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</si>
  <si>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</si>
  <si>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</si>
  <si>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</si>
  <si>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</si>
  <si>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</si>
  <si>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</si>
  <si>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</si>
  <si>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</si>
  <si>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</si>
  <si>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</si>
  <si>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</si>
  <si>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</si>
  <si>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</si>
  <si>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</si>
  <si>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</si>
  <si>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</si>
  <si>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</si>
  <si>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</si>
  <si>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</si>
  <si>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</si>
  <si>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</si>
  <si>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</si>
  <si>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</si>
  <si>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</si>
  <si>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</si>
  <si>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</si>
  <si>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</si>
  <si>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</si>
  <si>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</si>
  <si>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</si>
  <si>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</si>
  <si>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</si>
  <si>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</si>
  <si>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</si>
  <si>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</si>
  <si>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</si>
  <si>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</si>
  <si>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</si>
  <si>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</si>
  <si>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</si>
  <si>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</si>
  <si>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</si>
  <si>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</si>
  <si>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</si>
  <si>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</si>
  <si>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</si>
  <si>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</si>
  <si>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</si>
  <si>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</si>
  <si>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</si>
  <si>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</si>
  <si>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</si>
  <si>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</si>
  <si>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</si>
  <si>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</si>
  <si>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</si>
  <si>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</si>
  <si>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</si>
  <si>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</si>
  <si>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</si>
  <si>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</si>
  <si>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</si>
  <si>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</si>
  <si>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</si>
  <si>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</si>
  <si>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</si>
  <si>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</si>
  <si>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</si>
  <si>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</si>
  <si>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</si>
  <si>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</si>
  <si>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</si>
  <si>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</si>
  <si>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</si>
  <si>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</si>
  <si>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</si>
  <si>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</si>
  <si>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</si>
  <si>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</si>
  <si>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</si>
  <si>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</si>
  <si>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</si>
  <si>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</si>
  <si>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</si>
  <si>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</si>
  <si>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</si>
  <si>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</si>
  <si>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</si>
  <si>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</si>
  <si>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</si>
  <si>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</si>
  <si>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</si>
  <si>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</si>
  <si>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</si>
  <si>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</si>
  <si>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</si>
  <si>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</si>
  <si>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</si>
  <si>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</si>
  <si>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</si>
  <si>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</si>
  <si>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</si>
  <si>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</si>
  <si>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</si>
  <si>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</si>
  <si>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</si>
  <si>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</si>
  <si>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</si>
  <si>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</si>
  <si>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</si>
  <si>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</si>
  <si>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</si>
  <si>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</si>
  <si>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</si>
  <si>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</si>
  <si>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</si>
  <si>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</si>
  <si>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</si>
  <si>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</si>
  <si>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</si>
  <si>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</si>
  <si>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</si>
  <si>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</si>
  <si>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</si>
  <si>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</si>
  <si>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</si>
  <si>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</si>
  <si>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</si>
  <si>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</si>
  <si>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</si>
  <si>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</si>
  <si>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</si>
  <si>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</si>
  <si>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</si>
  <si>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</si>
  <si>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</si>
  <si>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</si>
  <si>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</si>
  <si>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</si>
  <si>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</si>
  <si>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</si>
  <si>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</si>
  <si>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</si>
  <si>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</si>
  <si>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</si>
  <si>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</si>
  <si>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</si>
  <si>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</si>
  <si>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</si>
  <si>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</si>
  <si>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</si>
  <si>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</si>
  <si>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</si>
  <si>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</si>
  <si>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</si>
  <si>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</si>
  <si>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</si>
  <si>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</si>
  <si>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</si>
  <si>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</si>
  <si>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</si>
  <si>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</si>
  <si>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</si>
  <si>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</si>
  <si>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</si>
  <si>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</si>
  <si>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</si>
  <si>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</si>
  <si>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</si>
  <si>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</si>
  <si>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</si>
  <si>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</si>
  <si>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</si>
  <si>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</si>
  <si>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</si>
  <si>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</si>
  <si>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</si>
  <si>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</si>
  <si>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</si>
  <si>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</si>
  <si>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</si>
  <si>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</si>
  <si>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</si>
  <si>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</si>
  <si>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</si>
  <si>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</si>
  <si>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</si>
  <si>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</si>
  <si>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</si>
  <si>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</si>
  <si>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</si>
  <si>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</si>
  <si>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</si>
  <si>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</si>
  <si>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</si>
  <si>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</si>
  <si>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</si>
  <si>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</si>
  <si>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</si>
  <si>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</si>
  <si>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</si>
  <si>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</si>
  <si>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</si>
  <si>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</si>
  <si>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</si>
  <si>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</si>
  <si>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</si>
  <si>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</si>
  <si>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</si>
  <si>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</si>
  <si>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</si>
  <si>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</si>
  <si>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</si>
  <si>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</si>
  <si>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</si>
  <si>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</si>
  <si>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</si>
  <si>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</si>
  <si>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</si>
  <si>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</si>
  <si>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</si>
  <si>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</si>
  <si>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</si>
  <si>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</si>
  <si>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</si>
  <si>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</si>
  <si>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</si>
  <si>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</si>
  <si>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</si>
  <si>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</si>
  <si>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</si>
  <si>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</si>
  <si>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</si>
  <si>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</si>
  <si>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</si>
  <si>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</si>
  <si>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</si>
  <si>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</si>
  <si>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</si>
  <si>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</si>
  <si>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</si>
  <si>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</si>
  <si>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</si>
  <si>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</si>
  <si>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</si>
  <si>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</si>
  <si>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</si>
  <si>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</si>
  <si>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</si>
  <si>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</si>
  <si>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</si>
  <si>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</si>
  <si>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</si>
  <si>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</si>
  <si>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</si>
  <si>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</si>
  <si>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</si>
  <si>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</si>
  <si>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</si>
  <si>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</si>
  <si>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</si>
  <si>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</si>
  <si>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</si>
  <si>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</si>
  <si>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</si>
  <si>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</si>
  <si>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</si>
  <si>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</si>
  <si>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</si>
  <si>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</si>
  <si>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</si>
  <si>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</si>
  <si>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</si>
  <si>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</si>
  <si>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</si>
  <si>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</si>
  <si>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</si>
  <si>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</si>
  <si>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</si>
  <si>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</si>
  <si>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</si>
  <si>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</si>
  <si>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</si>
  <si>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</si>
  <si>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</si>
  <si>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</si>
  <si>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</si>
  <si>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</si>
  <si>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</si>
  <si>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</si>
  <si>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</si>
  <si>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</si>
  <si>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</si>
  <si>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</si>
  <si>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</si>
  <si>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</si>
  <si>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</si>
  <si>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</si>
  <si>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</si>
  <si>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</si>
  <si>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</si>
  <si>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</si>
  <si>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</si>
  <si>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</si>
  <si>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</si>
  <si>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</si>
  <si>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</si>
  <si>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</si>
  <si>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</si>
  <si>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</si>
  <si>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</si>
  <si>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</si>
  <si>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</si>
  <si>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</si>
  <si>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</si>
  <si>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</si>
  <si>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</si>
  <si>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</si>
  <si>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</si>
  <si>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</si>
  <si>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</si>
  <si>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</si>
  <si>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</si>
  <si>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</si>
  <si>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</si>
  <si>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</si>
  <si>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</si>
  <si>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</si>
  <si>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</si>
  <si>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</si>
  <si>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</si>
  <si>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</si>
  <si>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</si>
  <si>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</si>
  <si>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</si>
  <si>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</si>
  <si>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</si>
  <si>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</si>
  <si>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</si>
  <si>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</si>
  <si>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</si>
  <si>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</si>
  <si>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</si>
  <si>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</si>
  <si>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</si>
  <si>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</si>
  <si>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</si>
  <si>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</si>
  <si>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</si>
  <si>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</si>
  <si>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</si>
  <si>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</si>
  <si>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</si>
  <si>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</si>
  <si>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</si>
  <si>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</si>
  <si>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</si>
  <si>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</si>
  <si>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</si>
  <si>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</si>
  <si>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</si>
  <si>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</si>
  <si>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</si>
  <si>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</si>
  <si>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</si>
  <si>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</si>
  <si>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</si>
  <si>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</si>
  <si>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</si>
  <si>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</si>
  <si>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</si>
  <si>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</si>
  <si>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</si>
  <si>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</si>
  <si>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</si>
  <si>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</si>
  <si>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</si>
  <si>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</si>
  <si>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</si>
  <si>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</si>
  <si>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</si>
  <si>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</si>
  <si>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</si>
  <si>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</si>
  <si>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</si>
  <si>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</si>
  <si>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</si>
  <si>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</si>
  <si>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</si>
  <si>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</si>
  <si>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</si>
  <si>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</si>
  <si>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</si>
  <si>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</si>
  <si>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</si>
  <si>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</si>
  <si>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</si>
  <si>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</si>
  <si>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</si>
  <si>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</si>
  <si>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</si>
  <si>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</si>
  <si>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</si>
  <si>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</si>
  <si>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</si>
  <si>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</si>
  <si>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</si>
  <si>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</si>
  <si>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</si>
  <si>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</si>
  <si>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</si>
  <si>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</si>
  <si>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</si>
  <si>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</si>
  <si>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</si>
  <si>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</si>
  <si>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</si>
  <si>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</si>
  <si>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</si>
  <si>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</si>
  <si>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</si>
  <si>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</si>
  <si>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</si>
  <si>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</si>
  <si>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</si>
  <si>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</si>
  <si>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</si>
  <si>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</si>
  <si>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</si>
  <si>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</si>
  <si>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</si>
  <si>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</si>
  <si>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</si>
  <si>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</si>
  <si>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</si>
  <si>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</si>
  <si>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</si>
  <si>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</si>
  <si>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</si>
  <si>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</si>
  <si>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</si>
  <si>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</si>
  <si>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</si>
  <si>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</si>
  <si>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</si>
  <si>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</si>
  <si>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</si>
  <si>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</si>
  <si>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</si>
  <si>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</si>
  <si>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</si>
  <si>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</si>
  <si>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</si>
  <si>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</si>
  <si>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</si>
  <si>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</si>
  <si>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</si>
  <si>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</si>
  <si>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</si>
  <si>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</si>
  <si>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</si>
  <si>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</si>
  <si>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</si>
  <si>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</si>
  <si>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</si>
  <si>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</si>
  <si>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</si>
  <si>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</si>
  <si>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</si>
  <si>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</si>
  <si>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</si>
  <si>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</si>
  <si>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</si>
  <si>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</si>
  <si>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</si>
  <si>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</si>
  <si>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</si>
  <si>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</si>
  <si>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</si>
  <si>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</si>
  <si>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</si>
  <si>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</si>
  <si>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</si>
  <si>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</si>
  <si>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</si>
  <si>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</si>
  <si>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</si>
  <si>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</si>
  <si>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</si>
  <si>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</si>
  <si>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</si>
  <si>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</si>
  <si>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</si>
  <si>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</si>
  <si>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</si>
  <si>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</si>
  <si>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</si>
  <si>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</si>
  <si>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</si>
  <si>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</si>
  <si>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</si>
  <si>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</si>
  <si>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</si>
  <si>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</si>
  <si>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</si>
  <si>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</si>
  <si>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</si>
  <si>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</si>
  <si>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</si>
  <si>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</si>
  <si>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</si>
  <si>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</si>
  <si>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</si>
  <si>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</si>
  <si>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</si>
  <si>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</si>
  <si>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</si>
  <si>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</si>
  <si>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</si>
  <si>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</si>
  <si>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</si>
  <si>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</si>
  <si>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</si>
  <si>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</si>
  <si>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</si>
  <si>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</si>
  <si>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</si>
  <si>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</si>
  <si>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</si>
  <si>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</si>
  <si>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</si>
  <si>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</si>
  <si>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</si>
  <si>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</si>
  <si>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</si>
  <si>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</si>
  <si>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</si>
  <si>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</si>
  <si>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</si>
  <si>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</si>
  <si>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</si>
  <si>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</si>
  <si>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</si>
  <si>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</si>
  <si>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</si>
  <si>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</si>
  <si>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</si>
  <si>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</si>
  <si>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</si>
  <si>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</si>
  <si>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</si>
  <si>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</si>
  <si>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</si>
  <si>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</si>
  <si>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</si>
  <si>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</si>
  <si>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</si>
  <si>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</si>
  <si>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</si>
  <si>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</si>
  <si>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</si>
  <si>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</si>
  <si>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</si>
  <si>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</si>
  <si>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</si>
  <si>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</si>
  <si>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</si>
  <si>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</si>
  <si>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</si>
  <si>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</si>
  <si>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</si>
  <si>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</si>
  <si>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</si>
  <si>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</si>
  <si>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</si>
  <si>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</si>
  <si>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</si>
  <si>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</si>
  <si>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</si>
  <si>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</si>
  <si>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</si>
  <si>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</si>
  <si>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</si>
  <si>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</si>
  <si>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</si>
  <si>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</si>
  <si>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</si>
  <si>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</si>
  <si>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</si>
  <si>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</si>
  <si>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</si>
  <si>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</si>
  <si>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</si>
  <si>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</si>
  <si>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</si>
  <si>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</si>
  <si>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</si>
  <si>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</si>
  <si>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</si>
  <si>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</si>
  <si>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</si>
  <si>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</si>
  <si>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</si>
  <si>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</si>
  <si>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</si>
  <si>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</si>
  <si>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</si>
  <si>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</si>
  <si>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</si>
  <si>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</si>
  <si>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</si>
  <si>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</si>
  <si>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</si>
  <si>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</si>
  <si>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</si>
  <si>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</si>
  <si>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</si>
  <si>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</si>
  <si>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</si>
  <si>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</si>
  <si>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</si>
  <si>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</si>
  <si>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</si>
  <si>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</si>
  <si>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</si>
  <si>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</si>
  <si>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</si>
  <si>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</si>
  <si>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</si>
  <si>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</si>
  <si>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</si>
  <si>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</si>
  <si>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</si>
  <si>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</si>
  <si>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</si>
  <si>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</si>
  <si>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</si>
  <si>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</si>
  <si>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</si>
  <si>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</si>
  <si>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</si>
  <si>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</si>
  <si>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</si>
  <si>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</si>
  <si>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</si>
  <si>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</si>
  <si>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</si>
  <si>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</si>
  <si>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</si>
  <si>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</si>
  <si>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</si>
  <si>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</si>
  <si>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</si>
  <si>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</si>
  <si>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</si>
  <si>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</si>
  <si>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</si>
  <si>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</si>
  <si>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</si>
  <si>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</si>
  <si>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</si>
  <si>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</si>
  <si>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</si>
  <si>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</si>
  <si>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</si>
  <si>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</si>
  <si>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</si>
  <si>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</si>
  <si>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</si>
  <si>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</si>
  <si>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</si>
  <si>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</si>
  <si>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</si>
  <si>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</si>
  <si>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</si>
  <si>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</si>
  <si>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</si>
  <si>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</si>
  <si>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</si>
  <si>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</si>
  <si>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</si>
  <si>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</si>
  <si>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</si>
  <si>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</si>
  <si>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</si>
  <si>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</si>
  <si>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</si>
  <si>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</si>
  <si>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</si>
  <si>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</si>
  <si>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</si>
  <si>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</si>
  <si>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</si>
  <si>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</si>
  <si>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</si>
  <si>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</si>
  <si>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</si>
  <si>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</si>
  <si>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</si>
  <si>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</si>
  <si>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</si>
  <si>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</si>
  <si>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</si>
  <si>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</si>
  <si>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</si>
  <si>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</si>
  <si>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</si>
  <si>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</si>
  <si>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</si>
  <si>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</si>
  <si>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</si>
  <si>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</si>
  <si>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</si>
  <si>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</si>
  <si>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</si>
  <si>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</si>
  <si>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</si>
  <si>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</si>
  <si>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</si>
  <si>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</si>
  <si>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</si>
  <si>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</si>
  <si>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</si>
  <si>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</si>
  <si>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</si>
  <si>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</si>
  <si>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</si>
  <si>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</si>
  <si>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</si>
  <si>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</si>
  <si>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</si>
  <si>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</si>
  <si>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</si>
  <si>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</si>
  <si>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</si>
  <si>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</si>
  <si>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</si>
  <si>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</si>
  <si>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</si>
  <si>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</si>
  <si>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</si>
  <si>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</si>
  <si>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</si>
  <si>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</si>
  <si>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</si>
  <si>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</si>
  <si>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</si>
  <si>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</si>
  <si>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</si>
  <si>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</si>
  <si>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</si>
  <si>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</si>
  <si>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</si>
  <si>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</si>
  <si>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</si>
  <si>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</si>
  <si>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</si>
  <si>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</si>
  <si>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</si>
  <si>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</si>
  <si>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</si>
  <si>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</si>
  <si>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</si>
  <si>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</si>
  <si>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</si>
  <si>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</si>
  <si>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</si>
  <si>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</si>
  <si>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</si>
  <si>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</si>
  <si>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</si>
  <si>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</si>
  <si>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</si>
  <si>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</si>
  <si>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</si>
  <si>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</si>
  <si>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</si>
  <si>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</si>
  <si>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</si>
  <si>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</si>
  <si>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</si>
  <si>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</si>
  <si>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</si>
  <si>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</si>
  <si>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</si>
  <si>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</si>
  <si>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</si>
  <si>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</si>
  <si>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</si>
  <si>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</si>
  <si>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</si>
  <si>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</si>
  <si>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</si>
  <si>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</si>
  <si>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</si>
  <si>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</si>
  <si>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</si>
  <si>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</si>
  <si>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</si>
  <si>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</si>
  <si>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</si>
  <si>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</si>
  <si>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</si>
  <si>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</si>
  <si>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</si>
  <si>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</si>
  <si>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</si>
  <si>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</si>
  <si>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</si>
  <si>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</si>
  <si>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</si>
  <si>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</si>
  <si>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</si>
  <si>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</si>
  <si>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</si>
  <si>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</si>
  <si>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</si>
  <si>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</si>
  <si>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</si>
  <si>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</si>
  <si>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</si>
  <si>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</si>
  <si>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</si>
  <si>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</si>
  <si>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</si>
  <si>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</si>
  <si>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</si>
  <si>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</si>
  <si>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</si>
  <si>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</si>
  <si>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</si>
  <si>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</si>
  <si>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</si>
  <si>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</si>
  <si>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</si>
  <si>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</si>
  <si>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</si>
  <si>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</si>
  <si>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</si>
  <si>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</si>
  <si>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</si>
  <si>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</si>
  <si>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</si>
  <si>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</si>
  <si>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</si>
  <si>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</si>
  <si>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</si>
  <si>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</si>
  <si>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</si>
  <si>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</si>
  <si>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</si>
  <si>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</si>
  <si>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</si>
  <si>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</si>
  <si>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</si>
  <si>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</si>
  <si>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</si>
  <si>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</si>
  <si>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</si>
  <si>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</si>
  <si>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</si>
  <si>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</si>
  <si>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</si>
  <si>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</si>
  <si>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</si>
  <si>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</si>
  <si>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</si>
  <si>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</si>
  <si>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</si>
  <si>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</si>
  <si>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</si>
  <si>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</si>
  <si>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</si>
  <si>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</si>
  <si>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</si>
  <si>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</si>
  <si>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</si>
  <si>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</si>
  <si>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</si>
  <si>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</si>
  <si>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</si>
  <si>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</si>
  <si>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</si>
  <si>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</si>
  <si>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</si>
  <si>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</si>
  <si>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</si>
  <si>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</si>
  <si>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</si>
  <si>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</si>
  <si>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</si>
  <si>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</si>
  <si>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</si>
  <si>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</si>
  <si>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</si>
  <si>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</si>
  <si>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</si>
  <si>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</si>
  <si>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</si>
  <si>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</si>
  <si>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</si>
  <si>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</si>
  <si>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</si>
  <si>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</si>
  <si>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</si>
  <si>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</si>
  <si>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</si>
  <si>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</si>
  <si>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</si>
  <si>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</si>
  <si>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</si>
  <si>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</si>
  <si>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</si>
  <si>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</si>
  <si>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</si>
  <si>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</si>
  <si>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</si>
  <si>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</si>
  <si>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</si>
  <si>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</si>
  <si>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</si>
  <si>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</si>
  <si>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</si>
  <si>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</si>
  <si>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</si>
  <si>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</si>
  <si>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</si>
  <si>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</si>
  <si>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</si>
  <si>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</si>
  <si>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</si>
  <si>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</si>
  <si>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</si>
  <si>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</si>
  <si>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</si>
  <si>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</si>
  <si>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</si>
  <si>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</si>
  <si>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</si>
  <si>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</si>
  <si>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</si>
  <si>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</si>
  <si>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</si>
  <si>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</si>
  <si>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</si>
  <si>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</si>
  <si>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</si>
  <si>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</si>
  <si>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</si>
  <si>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</si>
  <si>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</si>
  <si>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</si>
  <si>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</si>
  <si>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</si>
  <si>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</si>
  <si>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</si>
  <si>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</si>
  <si>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</si>
  <si>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</si>
  <si>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</si>
  <si>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</si>
  <si>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</si>
  <si>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</si>
  <si>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</si>
  <si>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</si>
  <si>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</si>
  <si>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</si>
  <si>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</si>
  <si>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</si>
  <si>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</si>
  <si>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</si>
  <si>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</si>
  <si>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</si>
  <si>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</si>
  <si>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</si>
  <si>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</si>
  <si>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</si>
  <si>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</si>
  <si>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</si>
  <si>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</si>
  <si>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</si>
  <si>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</si>
  <si>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</si>
  <si>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</si>
  <si>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</si>
  <si>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</si>
  <si>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</si>
  <si>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</si>
  <si>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</si>
  <si>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</si>
  <si>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</si>
  <si>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</si>
  <si>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</si>
  <si>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</si>
  <si>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</si>
  <si>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</si>
  <si>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</si>
  <si>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</si>
  <si>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</si>
  <si>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</si>
  <si>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</si>
  <si>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</si>
  <si>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</si>
  <si>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</si>
  <si>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</si>
  <si>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</si>
  <si>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</si>
  <si>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</si>
  <si>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</si>
  <si>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</si>
  <si>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</si>
  <si>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</si>
  <si>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</si>
  <si>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</si>
  <si>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</si>
  <si>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</si>
  <si>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</si>
  <si>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</si>
  <si>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</si>
  <si>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</si>
  <si>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</si>
  <si>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</si>
  <si>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</si>
  <si>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</si>
  <si>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</si>
  <si>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</si>
  <si>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</si>
  <si>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</si>
  <si>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</si>
  <si>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</si>
  <si>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</si>
  <si>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</si>
  <si>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</si>
  <si>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</si>
  <si>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</si>
  <si>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</si>
  <si>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</si>
  <si>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</si>
  <si>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</si>
  <si>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</si>
  <si>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</si>
  <si>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</si>
  <si>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</si>
  <si>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</si>
  <si>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</si>
  <si>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</si>
  <si>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</si>
  <si>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</si>
  <si>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</si>
  <si>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</si>
  <si>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</si>
  <si>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</si>
  <si>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</si>
  <si>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</si>
  <si>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</si>
  <si>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</si>
  <si>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</si>
  <si>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</si>
  <si>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</si>
  <si>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</si>
  <si>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</si>
  <si>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</si>
  <si>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</si>
  <si>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</si>
  <si>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</si>
  <si>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</si>
  <si>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</si>
  <si>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</si>
  <si>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</si>
  <si>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</si>
  <si>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</si>
  <si>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</si>
  <si>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</si>
  <si>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</si>
  <si>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</si>
  <si>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</si>
  <si>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</si>
  <si>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</si>
  <si>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</si>
  <si>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</si>
  <si>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</si>
  <si>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</si>
  <si>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</si>
  <si>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</si>
  <si>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</si>
  <si>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</si>
  <si>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</si>
  <si>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</si>
  <si>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</si>
  <si>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</si>
  <si>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</si>
  <si>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</si>
  <si>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</si>
  <si>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</si>
  <si>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</si>
  <si>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</si>
  <si>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</si>
  <si>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</si>
  <si>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</si>
  <si>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</si>
  <si>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</si>
  <si>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</si>
  <si>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</si>
  <si>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</si>
  <si>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</si>
  <si>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</si>
  <si>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</si>
  <si>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</si>
  <si>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</si>
  <si>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</si>
  <si>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</si>
  <si>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</si>
  <si>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</si>
  <si>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</si>
  <si>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</si>
  <si>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</si>
  <si>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</si>
  <si>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</si>
  <si>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</si>
  <si>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</si>
  <si>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</si>
  <si>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</si>
  <si>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</si>
  <si>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</si>
  <si>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</si>
  <si>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</si>
  <si>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</si>
  <si>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</si>
  <si>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</si>
  <si>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</si>
  <si>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</si>
  <si>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</si>
  <si>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</si>
  <si>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</si>
  <si>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</si>
  <si>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</si>
  <si>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</si>
  <si>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</si>
  <si>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</si>
  <si>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</si>
  <si>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</si>
  <si>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</si>
  <si>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</si>
  <si>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</si>
  <si>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</si>
  <si>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</si>
  <si>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</si>
  <si>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</si>
  <si>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</si>
  <si>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</si>
  <si>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</si>
  <si>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</si>
  <si>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</si>
  <si>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</si>
  <si>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</si>
  <si>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</si>
  <si>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</si>
  <si>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</si>
  <si>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</si>
  <si>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</si>
  <si>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</si>
  <si>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</si>
  <si>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</si>
  <si>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</si>
  <si>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</si>
  <si>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</si>
  <si>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</si>
  <si>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</si>
  <si>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</si>
  <si>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</si>
  <si>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</si>
  <si>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</si>
  <si>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</si>
  <si>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</si>
  <si>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</si>
  <si>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</si>
  <si>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</si>
  <si>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</si>
  <si>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</si>
  <si>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</si>
  <si>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</si>
  <si>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</si>
  <si>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</si>
  <si>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</si>
  <si>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</si>
  <si>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</si>
  <si>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</si>
  <si>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</si>
  <si>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</si>
  <si>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</si>
  <si>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</si>
  <si>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</si>
  <si>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</si>
  <si>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</si>
  <si>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</si>
  <si>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</si>
  <si>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</si>
  <si>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</si>
  <si>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</si>
  <si>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</si>
  <si>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</si>
  <si>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</si>
  <si>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</si>
  <si>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</si>
  <si>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</si>
  <si>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</si>
  <si>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</si>
  <si>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</si>
  <si>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</si>
  <si>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</si>
  <si>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</si>
  <si>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</si>
  <si>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</si>
  <si>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</si>
  <si>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</si>
  <si>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</si>
  <si>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</si>
  <si>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</si>
  <si>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</si>
  <si>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</si>
  <si>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</si>
  <si>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</si>
  <si>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</si>
  <si>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</si>
  <si>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</si>
  <si>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</si>
  <si>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</si>
  <si>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</si>
  <si>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</si>
  <si>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</si>
  <si>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</si>
  <si>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</si>
  <si>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</si>
  <si>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</si>
  <si>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</si>
  <si>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</si>
  <si>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</si>
  <si>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</si>
  <si>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</si>
  <si>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</si>
  <si>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</si>
  <si>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</si>
  <si>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</si>
  <si>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</si>
  <si>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</si>
  <si>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</si>
  <si>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</si>
  <si>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</si>
  <si>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</si>
  <si>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</si>
  <si>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</si>
  <si>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</si>
  <si>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</si>
  <si>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</si>
  <si>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</si>
  <si>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</si>
  <si>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</si>
  <si>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</si>
  <si>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</si>
  <si>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</si>
  <si>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</si>
  <si>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</si>
  <si>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</si>
  <si>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</si>
  <si>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</si>
  <si>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</si>
  <si>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</si>
  <si>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</si>
  <si>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</si>
  <si>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</si>
  <si>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</si>
  <si>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</si>
  <si>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</si>
  <si>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</si>
  <si>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</si>
  <si>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</si>
  <si>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</si>
  <si>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</si>
  <si>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</si>
  <si>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</si>
  <si>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</si>
  <si>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</si>
  <si>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</si>
  <si>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</si>
  <si>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</si>
  <si>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</si>
  <si>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</si>
  <si>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</si>
  <si>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</si>
  <si>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</si>
  <si>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</si>
  <si>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</si>
  <si>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</si>
  <si>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</si>
  <si>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</si>
  <si>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</si>
  <si>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</si>
  <si>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</si>
  <si>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</si>
  <si>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</si>
  <si>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</si>
  <si>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</si>
  <si>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</si>
  <si>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</si>
  <si>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</si>
  <si>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</si>
  <si>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</si>
  <si>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</si>
  <si>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</si>
  <si>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</si>
  <si>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</si>
  <si>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</si>
  <si>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</si>
  <si>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</si>
  <si>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</si>
  <si>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</si>
  <si>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</si>
  <si>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</si>
  <si>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</si>
  <si>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</si>
  <si>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</si>
  <si>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</si>
  <si>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</si>
  <si>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</si>
  <si>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</si>
  <si>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</si>
  <si>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</si>
  <si>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</si>
  <si>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</si>
  <si>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</si>
  <si>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</si>
  <si>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</si>
  <si>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</si>
  <si>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</si>
  <si>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</si>
  <si>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</si>
  <si>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</si>
  <si>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</si>
  <si>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</si>
  <si>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</si>
  <si>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</si>
  <si>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</si>
  <si>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</si>
  <si>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</si>
  <si>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</si>
  <si>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</si>
  <si>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</si>
  <si>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</si>
  <si>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</si>
  <si>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</si>
  <si>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</si>
  <si>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</si>
  <si>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</si>
  <si>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</si>
  <si>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</si>
  <si>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</si>
  <si>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</si>
  <si>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</si>
  <si>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</si>
  <si>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</si>
  <si>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</si>
  <si>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</si>
  <si>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</si>
  <si>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</si>
  <si>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</si>
  <si>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</si>
  <si>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</si>
  <si>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</si>
  <si>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</si>
  <si>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</si>
  <si>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</si>
  <si>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</si>
  <si>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</si>
  <si>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</si>
  <si>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</si>
  <si>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</si>
  <si>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</si>
  <si>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</si>
  <si>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</si>
  <si>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</si>
  <si>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</si>
  <si>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</si>
  <si>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</si>
  <si>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</si>
  <si>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</si>
  <si>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</si>
  <si>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</si>
  <si>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</si>
  <si>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</si>
  <si>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</si>
  <si>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</si>
  <si>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</si>
  <si>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</si>
  <si>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</si>
  <si>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</si>
  <si>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</si>
  <si>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</si>
  <si>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</si>
  <si>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</si>
  <si>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</si>
  <si>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</si>
  <si>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</si>
  <si>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</si>
  <si>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</si>
  <si>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</si>
  <si>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</si>
  <si>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</si>
  <si>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</si>
  <si>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</si>
  <si>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</si>
  <si>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</si>
  <si>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</si>
  <si>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</si>
  <si>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</si>
  <si>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</si>
  <si>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</si>
  <si>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</si>
  <si>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</si>
  <si>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</si>
  <si>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</si>
  <si>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</si>
  <si>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</si>
  <si>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</si>
  <si>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</si>
  <si>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</si>
  <si>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</si>
  <si>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</si>
  <si>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</si>
  <si>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</si>
  <si>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</si>
  <si>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</si>
  <si>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</si>
  <si>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</si>
  <si>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</si>
  <si>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</si>
  <si>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</si>
  <si>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</si>
  <si>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</si>
  <si>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</si>
  <si>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</si>
  <si>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</si>
  <si>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</si>
  <si>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</si>
  <si>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</si>
  <si>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</si>
  <si>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</si>
  <si>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</si>
  <si>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</si>
  <si>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</si>
  <si>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</si>
  <si>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</si>
  <si>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</si>
  <si>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</si>
  <si>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</si>
  <si>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</si>
  <si>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</si>
  <si>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</si>
  <si>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</si>
  <si>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</si>
  <si>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</si>
  <si>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</si>
  <si>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</si>
  <si>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</si>
  <si>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</si>
  <si>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</si>
  <si>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</si>
  <si>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</si>
  <si>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</si>
  <si>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</si>
  <si>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</si>
  <si>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</si>
  <si>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</si>
  <si>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</si>
  <si>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</si>
  <si>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</si>
  <si>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</si>
  <si>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</si>
  <si>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</si>
  <si>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</si>
  <si>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</si>
  <si>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</si>
  <si>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</si>
  <si>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</si>
  <si>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</si>
  <si>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</si>
  <si>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</si>
  <si>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</si>
  <si>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</si>
  <si>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</si>
  <si>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</si>
  <si>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</si>
  <si>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</si>
  <si>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</si>
  <si>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</si>
  <si>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</si>
  <si>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</si>
  <si>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</si>
  <si>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</si>
  <si>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</si>
  <si>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</si>
  <si>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</si>
  <si>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</si>
  <si>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</si>
  <si>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</si>
  <si>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</si>
  <si>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</si>
  <si>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</si>
  <si>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</si>
  <si>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</si>
  <si>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</si>
  <si>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</si>
  <si>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</si>
  <si>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</si>
  <si>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</si>
  <si>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</si>
  <si>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</si>
  <si>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</si>
  <si>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</si>
  <si>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</si>
  <si>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</si>
  <si>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</si>
  <si>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</si>
  <si>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</si>
  <si>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</si>
  <si>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</si>
  <si>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</si>
  <si>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</si>
  <si>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</si>
  <si>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</si>
  <si>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</si>
  <si>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</si>
  <si>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</si>
  <si>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</si>
  <si>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</si>
  <si>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</si>
  <si>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</si>
  <si>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</si>
  <si>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</si>
  <si>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</si>
  <si>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</si>
  <si>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</si>
  <si>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</si>
  <si>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</si>
  <si>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</si>
  <si>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</si>
  <si>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</si>
  <si>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</si>
  <si>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</si>
  <si>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</si>
  <si>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</si>
  <si>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</si>
  <si>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</si>
  <si>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</si>
  <si>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</si>
  <si>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</si>
  <si>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</si>
  <si>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</si>
  <si>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</si>
  <si>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</si>
  <si>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</si>
  <si>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</si>
  <si>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</si>
  <si>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</si>
  <si>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</si>
  <si>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</si>
  <si>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</si>
  <si>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</si>
  <si>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</si>
  <si>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</si>
  <si>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</si>
  <si>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</si>
  <si>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</si>
  <si>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</si>
  <si>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</si>
  <si>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</si>
  <si>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</si>
  <si>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</si>
  <si>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</si>
  <si>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</si>
  <si>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</si>
  <si>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</si>
  <si>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</si>
  <si>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</si>
  <si>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</si>
  <si>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</si>
  <si>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</si>
  <si>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</si>
  <si>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</si>
  <si>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</si>
  <si>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</si>
  <si>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</si>
  <si>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</si>
  <si>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</si>
  <si>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</si>
  <si>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</si>
  <si>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</si>
  <si>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</si>
  <si>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</si>
  <si>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</si>
  <si>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</si>
  <si>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</si>
  <si>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</si>
  <si>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</si>
  <si>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</si>
  <si>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</si>
  <si>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</si>
  <si>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</si>
  <si>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</si>
  <si>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</si>
  <si>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</si>
  <si>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</si>
  <si>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</si>
  <si>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</si>
  <si>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</si>
  <si>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</si>
  <si>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</si>
  <si>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</si>
  <si>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</si>
  <si>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</si>
  <si>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</si>
  <si>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</si>
  <si>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</si>
  <si>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</si>
  <si>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</si>
  <si>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</si>
  <si>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</si>
  <si>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</si>
  <si>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</si>
  <si>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</si>
  <si>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</si>
  <si>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</si>
  <si>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</si>
  <si>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</si>
  <si>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</si>
  <si>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</si>
  <si>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</si>
  <si>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</si>
  <si>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</si>
  <si>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</si>
  <si>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</si>
  <si>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</si>
  <si>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</si>
  <si>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</si>
  <si>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</si>
  <si>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</si>
  <si>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</si>
  <si>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</si>
  <si>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</si>
  <si>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</si>
  <si>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</si>
  <si>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</si>
  <si>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</si>
  <si>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</si>
  <si>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</si>
  <si>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</si>
  <si>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</si>
  <si>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</si>
  <si>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</si>
  <si>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</si>
  <si>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</si>
  <si>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</si>
  <si>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</si>
  <si>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</si>
  <si>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</si>
  <si>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</si>
  <si>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</si>
  <si>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</si>
  <si>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</si>
  <si>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</si>
  <si>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</si>
  <si>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</si>
  <si>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</si>
  <si>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</si>
  <si>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</si>
  <si>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</si>
  <si>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</si>
  <si>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</si>
  <si>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</si>
  <si>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</si>
  <si>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</si>
  <si>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</si>
  <si>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</si>
  <si>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</si>
  <si>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</si>
  <si>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</si>
  <si>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</si>
  <si>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</si>
  <si>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</si>
  <si>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</si>
  <si>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</si>
  <si>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</si>
  <si>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</si>
  <si>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</si>
  <si>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</si>
  <si>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</si>
  <si>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</si>
  <si>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</si>
  <si>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</si>
  <si>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</si>
  <si>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</si>
  <si>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</si>
  <si>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</si>
  <si>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</si>
  <si>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</si>
  <si>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</si>
  <si>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</si>
  <si>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</si>
  <si>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</si>
  <si>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</si>
  <si>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</si>
  <si>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</si>
  <si>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</si>
  <si>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</si>
  <si>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</si>
  <si>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</si>
  <si>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</si>
  <si>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</si>
  <si>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</si>
  <si>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</si>
  <si>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</si>
  <si>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</si>
  <si>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</si>
  <si>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</si>
  <si>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</si>
  <si>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</si>
  <si>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</si>
  <si>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</si>
  <si>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</si>
  <si>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</si>
  <si>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</si>
  <si>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</si>
  <si>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</si>
  <si>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</si>
  <si>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</si>
  <si>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</si>
  <si>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</si>
  <si>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</si>
  <si>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</si>
  <si>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</si>
  <si>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</si>
  <si>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</si>
  <si>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</si>
  <si>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</si>
  <si>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</si>
  <si>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</si>
  <si>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</si>
  <si>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</si>
  <si>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</si>
  <si>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</si>
  <si>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</si>
  <si>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</si>
  <si>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</si>
  <si>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</si>
  <si>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</si>
  <si>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</si>
  <si>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</si>
  <si>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</si>
  <si>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</si>
  <si>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</si>
  <si>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</si>
  <si>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</si>
  <si>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</si>
  <si>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</si>
  <si>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</si>
  <si>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</si>
  <si>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</si>
  <si>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</si>
  <si>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</si>
  <si>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</si>
  <si>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</si>
  <si>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</si>
  <si>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</si>
  <si>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</si>
  <si>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</si>
  <si>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</si>
  <si>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</si>
  <si>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</si>
  <si>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</si>
  <si>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</si>
  <si>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</si>
  <si>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</si>
  <si>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</si>
  <si>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</si>
  <si>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</si>
  <si>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</si>
  <si>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</si>
  <si>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</si>
  <si>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</si>
  <si>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</si>
  <si>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</si>
  <si>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</si>
  <si>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</si>
  <si>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</si>
  <si>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</si>
  <si>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</si>
  <si>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</si>
  <si>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</si>
  <si>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</si>
  <si>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</si>
  <si>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</si>
  <si>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</si>
  <si>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</si>
  <si>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</si>
  <si>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</si>
  <si>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</si>
  <si>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</si>
  <si>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</si>
  <si>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</si>
  <si>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</si>
  <si>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</si>
  <si>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</si>
  <si>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</si>
  <si>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</si>
  <si>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</si>
  <si>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</si>
  <si>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</si>
  <si>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</si>
  <si>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</si>
  <si>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</si>
  <si>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</si>
  <si>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</si>
  <si>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</si>
  <si>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</si>
  <si>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</si>
  <si>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</si>
  <si>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</si>
  <si>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</si>
  <si>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</si>
  <si>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</si>
  <si>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</si>
  <si>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</si>
  <si>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</si>
  <si>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</si>
  <si>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</si>
  <si>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</si>
  <si>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</si>
  <si>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</si>
  <si>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</si>
  <si>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</si>
  <si>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</si>
  <si>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</si>
  <si>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</si>
  <si>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</si>
  <si>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</si>
  <si>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</si>
  <si>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</si>
  <si>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</si>
  <si>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</si>
  <si>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</si>
  <si>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</si>
  <si>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</si>
  <si>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</si>
  <si>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</si>
  <si>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</si>
  <si>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</si>
  <si>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</si>
  <si>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</si>
  <si>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</si>
  <si>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</si>
  <si>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</si>
  <si>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</si>
  <si>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</si>
  <si>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</si>
  <si>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</si>
  <si>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</si>
  <si>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</si>
  <si>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</si>
  <si>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</si>
  <si>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</si>
  <si>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</si>
  <si>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</si>
  <si>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</si>
  <si>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</si>
  <si>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</si>
  <si>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</si>
  <si>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</si>
  <si>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</si>
  <si>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</si>
  <si>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</si>
  <si>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</si>
  <si>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</si>
  <si>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</si>
  <si>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</si>
  <si>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</si>
  <si>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</si>
  <si>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</si>
  <si>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</si>
  <si>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</si>
  <si>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</si>
  <si>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</si>
  <si>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</si>
  <si>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</si>
  <si>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</si>
  <si>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</si>
  <si>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</si>
  <si>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</si>
  <si>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</si>
  <si>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</si>
  <si>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</si>
  <si>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</si>
  <si>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</si>
  <si>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</si>
  <si>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</si>
  <si>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</si>
  <si>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</si>
  <si>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</si>
  <si>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</si>
  <si>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</si>
  <si>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</si>
  <si>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</si>
  <si>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</si>
  <si>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</si>
  <si>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</si>
  <si>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</si>
  <si>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</si>
  <si>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</si>
  <si>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</si>
  <si>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</si>
  <si>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</si>
  <si>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</si>
  <si>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</si>
  <si>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</si>
  <si>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</si>
  <si>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</si>
  <si>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</si>
  <si>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</si>
  <si>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</si>
  <si>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</si>
  <si>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</si>
  <si>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</si>
  <si>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</si>
  <si>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</si>
  <si>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</si>
  <si>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</si>
  <si>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</si>
  <si>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</si>
  <si>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</si>
  <si>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</si>
  <si>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</si>
  <si>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</si>
  <si>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</si>
  <si>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</si>
  <si>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</si>
  <si>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</si>
  <si>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</si>
  <si>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</si>
  <si>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</si>
  <si>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</si>
  <si>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</si>
  <si>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</si>
  <si>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</si>
  <si>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</si>
  <si>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</si>
  <si>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</si>
  <si>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</si>
  <si>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</si>
  <si>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</si>
  <si>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</si>
  <si>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</si>
  <si>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</si>
  <si>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</si>
  <si>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</si>
  <si>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</si>
  <si>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</si>
  <si>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</si>
  <si>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</si>
  <si>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</si>
  <si>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</si>
  <si>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</si>
  <si>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</si>
  <si>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</si>
  <si>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</si>
  <si>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</si>
  <si>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</si>
  <si>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</si>
  <si>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</si>
  <si>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</si>
  <si>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</si>
  <si>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</si>
  <si>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</si>
  <si>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</si>
  <si>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</si>
  <si>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</si>
  <si>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</si>
  <si>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</si>
  <si>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</si>
  <si>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</si>
  <si>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</si>
  <si>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</si>
  <si>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</si>
  <si>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</si>
  <si>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</si>
  <si>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</si>
  <si>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</si>
  <si>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</si>
  <si>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</si>
  <si>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</si>
  <si>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</si>
  <si>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</si>
  <si>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</si>
  <si>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</si>
  <si>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</si>
  <si>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</si>
  <si>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</si>
  <si>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</si>
  <si>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</si>
  <si>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</si>
  <si>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</si>
  <si>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</si>
  <si>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</si>
  <si>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</si>
  <si>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</si>
  <si>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</si>
  <si>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</si>
  <si>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</si>
  <si>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</si>
  <si>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</si>
  <si>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</si>
  <si>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</si>
  <si>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</si>
  <si>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</si>
  <si>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</si>
  <si>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</si>
  <si>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</si>
  <si>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</si>
  <si>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</si>
  <si>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</si>
  <si>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</si>
  <si>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</si>
  <si>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</si>
  <si>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</si>
  <si>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</si>
  <si>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</si>
  <si>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</si>
  <si>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</si>
  <si>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</si>
  <si>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</si>
  <si>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</si>
  <si>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</si>
  <si>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</si>
  <si>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</si>
  <si>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</si>
  <si>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</si>
  <si>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</si>
  <si>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</si>
  <si>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</si>
  <si>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</si>
  <si>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</si>
  <si>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</si>
  <si>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</si>
  <si>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</si>
  <si>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</si>
  <si>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</si>
  <si>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</si>
  <si>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</si>
  <si>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</si>
  <si>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</si>
  <si>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</si>
  <si>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</si>
  <si>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</si>
  <si>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</si>
  <si>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</si>
  <si>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</si>
  <si>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</si>
  <si>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</si>
  <si>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</si>
  <si>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</si>
  <si>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</si>
  <si>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</si>
  <si>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</si>
  <si>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</si>
  <si>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</si>
  <si>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</si>
  <si>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</si>
  <si>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</si>
  <si>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</si>
  <si>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</si>
  <si>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</si>
  <si>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</si>
  <si>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</si>
  <si>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</si>
  <si>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</si>
  <si>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</si>
  <si>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</si>
  <si>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</si>
  <si>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</si>
  <si>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</si>
  <si>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</si>
  <si>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</si>
  <si>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</si>
  <si>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</si>
  <si>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</si>
  <si>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</si>
  <si>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</si>
  <si>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</si>
  <si>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</si>
  <si>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</si>
  <si>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</si>
  <si>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</si>
  <si>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</si>
  <si>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</si>
  <si>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</si>
  <si>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</si>
  <si>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</si>
  <si>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</si>
  <si>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</si>
  <si>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</si>
  <si>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</si>
  <si>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</si>
  <si>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</si>
  <si>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</si>
  <si>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</si>
  <si>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</si>
  <si>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</si>
  <si>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</si>
  <si>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</si>
  <si>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</si>
  <si>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</si>
  <si>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</si>
  <si>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</si>
  <si>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</si>
  <si>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</si>
  <si>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</si>
  <si>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</si>
  <si>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</si>
  <si>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</si>
  <si>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</si>
  <si>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</si>
  <si>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</si>
  <si>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</si>
  <si>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</si>
  <si>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</si>
  <si>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</si>
  <si>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</si>
  <si>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</si>
  <si>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</si>
  <si>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</si>
  <si>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</si>
  <si>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</si>
  <si>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</si>
  <si>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</si>
  <si>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</si>
  <si>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</si>
  <si>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</si>
  <si>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</si>
  <si>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</si>
  <si>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</si>
  <si>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</si>
  <si>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</si>
  <si>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</si>
  <si>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</si>
  <si>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</si>
  <si>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</si>
  <si>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</si>
  <si>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</si>
  <si>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</si>
  <si>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</si>
  <si>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</si>
  <si>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</si>
  <si>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</si>
  <si>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</si>
  <si>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</si>
  <si>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</si>
  <si>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</si>
  <si>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</si>
  <si>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</si>
  <si>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</si>
  <si>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</si>
  <si>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</si>
  <si>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</si>
  <si>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</si>
  <si>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</si>
  <si>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</si>
  <si>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</si>
  <si>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</si>
  <si>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</si>
  <si>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</si>
  <si>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</si>
  <si>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</si>
  <si>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</si>
  <si>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</si>
  <si>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</si>
  <si>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</si>
  <si>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</si>
  <si>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</si>
  <si>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</si>
  <si>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</si>
  <si>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</si>
  <si>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</si>
  <si>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</si>
  <si>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</si>
  <si>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</si>
  <si>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</si>
  <si>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</si>
  <si>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</si>
  <si>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</si>
  <si>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</si>
  <si>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</si>
  <si>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</si>
  <si>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</si>
  <si>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</si>
  <si>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</si>
  <si>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</si>
  <si>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</si>
  <si>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</si>
  <si>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</si>
  <si>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</si>
  <si>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</si>
  <si>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</si>
  <si>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</si>
  <si>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</si>
  <si>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</si>
  <si>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</si>
  <si>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</si>
  <si>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</si>
  <si>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</si>
  <si>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</si>
  <si>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</si>
  <si>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</si>
  <si>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</si>
  <si>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</si>
  <si>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</si>
  <si>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</si>
  <si>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</si>
  <si>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</si>
  <si>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</si>
  <si>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</si>
  <si>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</si>
  <si>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</si>
  <si>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</si>
  <si>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</si>
  <si>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</si>
  <si>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</si>
  <si>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</si>
  <si>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</si>
  <si>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</si>
  <si>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</si>
  <si>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</si>
  <si>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</si>
  <si>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</si>
  <si>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</si>
  <si>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</si>
  <si>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</si>
  <si>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</si>
  <si>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</si>
  <si>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</si>
  <si>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</si>
  <si>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</si>
  <si>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</si>
  <si>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</si>
  <si>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</si>
  <si>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</si>
  <si>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</si>
  <si>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</si>
  <si>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</si>
  <si>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</si>
  <si>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</si>
  <si>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</si>
  <si>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</si>
  <si>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</si>
  <si>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</si>
  <si>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</si>
  <si>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</si>
  <si>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</si>
  <si>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</si>
  <si>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</si>
  <si>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</si>
  <si>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</si>
  <si>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</si>
  <si>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</si>
  <si>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</si>
  <si>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</si>
  <si>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</si>
  <si>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</si>
  <si>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</si>
  <si>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</si>
  <si>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</si>
  <si>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</si>
  <si>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</si>
  <si>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</si>
  <si>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</si>
  <si>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</si>
  <si>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</si>
  <si>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</si>
  <si>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</si>
  <si>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</si>
  <si>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</si>
  <si>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</si>
  <si>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</si>
  <si>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</si>
  <si>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</si>
  <si>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</si>
  <si>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</si>
  <si>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</si>
  <si>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</si>
  <si>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</si>
  <si>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</si>
  <si>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</si>
  <si>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</si>
  <si>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</si>
  <si>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</si>
  <si>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</si>
  <si>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</si>
  <si>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</si>
  <si>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</si>
  <si>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</si>
  <si>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</si>
  <si>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</si>
  <si>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</si>
  <si>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</si>
  <si>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</si>
  <si>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</si>
  <si>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</si>
  <si>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</si>
  <si>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</si>
  <si>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</si>
  <si>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</si>
  <si>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</si>
  <si>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</si>
  <si>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</si>
  <si>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</si>
  <si>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</si>
  <si>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</si>
  <si>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</si>
  <si>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</si>
  <si>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</si>
  <si>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</si>
  <si>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</si>
  <si>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</si>
  <si>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</si>
  <si>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</si>
  <si>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</si>
  <si>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</si>
  <si>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</si>
  <si>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</si>
  <si>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</si>
  <si>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</si>
  <si>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</si>
  <si>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</si>
  <si>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</si>
  <si>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</si>
  <si>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</si>
  <si>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</si>
  <si>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</si>
  <si>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</si>
  <si>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</si>
  <si>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</si>
  <si>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</si>
  <si>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</si>
  <si>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</si>
  <si>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</si>
  <si>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</si>
  <si>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</si>
  <si>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</si>
  <si>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</si>
  <si>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</si>
  <si>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</si>
  <si>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</si>
  <si>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</si>
  <si>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</si>
  <si>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</si>
  <si>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</si>
  <si>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</si>
  <si>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</si>
  <si>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</si>
  <si>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</si>
  <si>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</si>
  <si>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</si>
  <si>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</si>
  <si>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</si>
  <si>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</si>
  <si>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</si>
  <si>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</si>
  <si>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</si>
  <si>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</si>
  <si>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</si>
  <si>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</si>
  <si>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</si>
  <si>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</si>
  <si>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</si>
  <si>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</si>
  <si>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</si>
  <si>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</si>
  <si>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</si>
  <si>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</si>
  <si>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</si>
  <si>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</si>
  <si>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</si>
  <si>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</si>
  <si>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</si>
  <si>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</si>
  <si>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</si>
  <si>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</si>
  <si>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</si>
  <si>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</si>
  <si>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</si>
  <si>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</si>
  <si>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</si>
  <si>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</si>
  <si>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</si>
  <si>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</si>
  <si>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</si>
  <si>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</si>
  <si>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</si>
  <si>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</si>
  <si>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</si>
  <si>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</si>
  <si>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</si>
  <si>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</si>
  <si>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</si>
  <si>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</si>
  <si>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</si>
  <si>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</si>
  <si>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</si>
  <si>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</si>
  <si>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</si>
  <si>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</si>
  <si>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</si>
  <si>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</si>
  <si>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</si>
  <si>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</si>
  <si>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</si>
  <si>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</si>
  <si>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</si>
  <si>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</si>
  <si>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</si>
  <si>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</si>
  <si>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</si>
  <si>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</si>
  <si>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</si>
  <si>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</si>
  <si>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</si>
  <si>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</si>
  <si>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</si>
  <si>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</si>
  <si>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</si>
  <si>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</si>
  <si>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</si>
  <si>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</si>
  <si>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</si>
  <si>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</si>
  <si>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</si>
  <si>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</si>
  <si>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</si>
  <si>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</si>
  <si>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</si>
  <si>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</si>
  <si>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</si>
  <si>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</si>
  <si>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</si>
  <si>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</si>
  <si>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</si>
  <si>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</si>
  <si>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</si>
  <si>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</si>
  <si>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</si>
  <si>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</si>
  <si>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</si>
  <si>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</si>
  <si>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</si>
  <si>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</si>
  <si>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</si>
  <si>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</si>
  <si>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</si>
  <si>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</si>
  <si>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</si>
  <si>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</si>
  <si>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</si>
  <si>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</si>
  <si>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</si>
  <si>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</si>
  <si>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</si>
  <si>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</si>
  <si>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</si>
  <si>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</si>
  <si>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</si>
  <si>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</si>
  <si>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</si>
  <si>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</si>
  <si>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</si>
  <si>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</si>
  <si>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</si>
  <si>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</si>
  <si>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</si>
  <si>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</si>
  <si>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</si>
  <si>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</si>
  <si>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</si>
  <si>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</si>
  <si>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</si>
  <si>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</si>
  <si>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</si>
  <si>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</si>
  <si>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</si>
  <si>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</si>
  <si>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</si>
  <si>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</si>
  <si>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</si>
  <si>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</si>
  <si>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</si>
  <si>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</si>
  <si>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</si>
  <si>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</si>
  <si>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</si>
  <si>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</si>
  <si>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</si>
  <si>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</si>
  <si>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</si>
  <si>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</si>
  <si>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</si>
  <si>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</si>
  <si>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</si>
  <si>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</si>
  <si>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</si>
  <si>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</si>
  <si>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</si>
  <si>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</si>
  <si>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</si>
  <si>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</si>
  <si>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</si>
  <si>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</si>
  <si>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</si>
  <si>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</si>
  <si>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</si>
  <si>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</si>
  <si>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</si>
  <si>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</si>
  <si>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</si>
  <si>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</si>
  <si>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</si>
  <si>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</si>
  <si>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</si>
  <si>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</si>
  <si>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</si>
  <si>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</si>
  <si>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</si>
  <si>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</si>
  <si>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</si>
  <si>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</si>
  <si>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</si>
  <si>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</si>
  <si>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</si>
  <si>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</si>
  <si>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</si>
  <si>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</si>
  <si>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</si>
  <si>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</si>
  <si>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</si>
  <si>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</si>
  <si>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</si>
  <si>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</si>
  <si>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</si>
  <si>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</si>
  <si>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</si>
  <si>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</si>
  <si>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</si>
  <si>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</si>
  <si>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</si>
  <si>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</si>
  <si>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</si>
  <si>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</si>
  <si>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</si>
  <si>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</si>
  <si>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</si>
  <si>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</si>
  <si>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</si>
  <si>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</si>
  <si>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</si>
  <si>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</si>
  <si>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</si>
  <si>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</si>
  <si>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</si>
  <si>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</si>
  <si>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</si>
  <si>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</si>
  <si>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</si>
  <si>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</si>
  <si>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</si>
  <si>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</si>
  <si>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</si>
  <si>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</si>
  <si>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</si>
  <si>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</si>
  <si>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</si>
  <si>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</si>
  <si>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</si>
  <si>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</si>
  <si>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</si>
  <si>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</si>
  <si>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</si>
  <si>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</si>
  <si>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</si>
  <si>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</si>
  <si>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</si>
  <si>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</si>
  <si>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</si>
  <si>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</si>
  <si>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</si>
  <si>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</si>
  <si>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</si>
  <si>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</si>
  <si>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</si>
  <si>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</si>
  <si>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</si>
  <si>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</si>
  <si>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</si>
  <si>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</si>
  <si>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</si>
  <si>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</si>
  <si>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</si>
  <si>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</si>
  <si>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</si>
  <si>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</si>
  <si>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</si>
  <si>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</si>
  <si>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</si>
  <si>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</si>
  <si>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</si>
  <si>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</si>
  <si>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</si>
  <si>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</si>
  <si>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</si>
  <si>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</si>
  <si>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</si>
  <si>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</si>
  <si>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</si>
  <si>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</si>
  <si>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</si>
  <si>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</si>
  <si>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</si>
  <si>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</si>
  <si>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</si>
  <si>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</si>
  <si>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</si>
  <si>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</si>
  <si>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</si>
  <si>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</si>
  <si>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</si>
  <si>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</si>
  <si>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</si>
  <si>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</si>
  <si>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</si>
  <si>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</si>
  <si>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</si>
  <si>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</si>
  <si>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</si>
  <si>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</si>
  <si>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</si>
  <si>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</si>
  <si>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</si>
  <si>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</si>
  <si>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</si>
  <si>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</si>
  <si>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</si>
  <si>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</si>
  <si>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</si>
  <si>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</si>
  <si>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</si>
  <si>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</si>
  <si>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</si>
  <si>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</si>
  <si>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</si>
  <si>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</si>
  <si>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</si>
  <si>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</si>
  <si>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</si>
  <si>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</si>
  <si>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</si>
  <si>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</si>
  <si>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</si>
  <si>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</si>
  <si>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</si>
  <si>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</si>
  <si>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</si>
  <si>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</si>
  <si>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</si>
  <si>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</si>
  <si>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</si>
  <si>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</si>
  <si>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</si>
  <si>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</si>
  <si>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</si>
  <si>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</si>
  <si>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</si>
  <si>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</si>
  <si>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</si>
  <si>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</si>
  <si>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</si>
  <si>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</si>
  <si>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</si>
  <si>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</si>
  <si>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</si>
  <si>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</si>
  <si>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</si>
  <si>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</si>
  <si>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</si>
  <si>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</si>
  <si>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</si>
  <si>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</si>
  <si>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</si>
  <si>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</si>
  <si>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</si>
  <si>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</si>
  <si>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</si>
  <si>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</si>
  <si>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</si>
  <si>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</si>
  <si>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</si>
  <si>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</si>
  <si>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</si>
  <si>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</si>
  <si>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</si>
  <si>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</si>
  <si>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</si>
  <si>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</si>
  <si>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</si>
  <si>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</si>
  <si>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</si>
  <si>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</si>
  <si>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</si>
  <si>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</si>
  <si>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</si>
  <si>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</si>
  <si>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</si>
  <si>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</si>
  <si>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</si>
  <si>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</si>
  <si>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</si>
  <si>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</si>
  <si>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</si>
  <si>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</si>
  <si>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</si>
  <si>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</si>
  <si>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</si>
  <si>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</si>
  <si>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</si>
  <si>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</si>
  <si>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</si>
  <si>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</si>
  <si>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</si>
  <si>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</si>
  <si>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</si>
  <si>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</si>
  <si>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</si>
  <si>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</si>
  <si>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</si>
  <si>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</si>
  <si>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</si>
  <si>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</si>
  <si>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</si>
  <si>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</si>
  <si>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</si>
  <si>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</si>
  <si>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</si>
  <si>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</si>
  <si>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</si>
  <si>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</si>
  <si>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</si>
  <si>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</si>
  <si>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</si>
  <si>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</si>
  <si>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</si>
  <si>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</si>
  <si>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</si>
  <si>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</si>
  <si>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</si>
  <si>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</si>
  <si>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</si>
  <si>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</si>
  <si>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</si>
  <si>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</si>
  <si>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</si>
  <si>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</si>
  <si>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</si>
  <si>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</si>
  <si>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</si>
  <si>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</si>
  <si>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</si>
  <si>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</si>
  <si>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</si>
  <si>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</si>
  <si>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</si>
  <si>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</si>
  <si>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</si>
  <si>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</si>
  <si>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</si>
  <si>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</si>
  <si>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</si>
  <si>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</si>
  <si>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</si>
  <si>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</si>
  <si>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</si>
  <si>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</si>
  <si>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</si>
  <si>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</si>
  <si>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</si>
  <si>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</si>
  <si>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</si>
  <si>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</si>
  <si>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</si>
  <si>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</si>
  <si>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</si>
  <si>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</si>
  <si>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</si>
  <si>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</si>
  <si>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</si>
  <si>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</si>
  <si>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</si>
  <si>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</si>
  <si>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</si>
  <si>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</si>
  <si>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</si>
  <si>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</si>
  <si>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</si>
  <si>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</si>
  <si>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</si>
  <si>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</si>
  <si>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</si>
  <si>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</si>
  <si>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</si>
  <si>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</si>
  <si>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</si>
  <si>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</si>
  <si>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</si>
  <si>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</si>
  <si>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</si>
  <si>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</si>
  <si>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</si>
  <si>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</si>
  <si>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</si>
  <si>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</si>
  <si>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</si>
  <si>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</si>
  <si>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</si>
  <si>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</si>
  <si>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</si>
  <si>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</si>
  <si>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</si>
  <si>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</si>
  <si>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</si>
  <si>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</si>
  <si>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</si>
  <si>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</si>
  <si>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</si>
  <si>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</si>
  <si>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</si>
  <si>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</si>
  <si>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</si>
  <si>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</si>
  <si>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</si>
  <si>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</si>
  <si>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</si>
  <si>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</si>
  <si>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</si>
  <si>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</si>
  <si>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</si>
  <si>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</si>
  <si>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</si>
  <si>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</si>
  <si>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</si>
  <si>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</si>
  <si>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</si>
  <si>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</si>
  <si>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</si>
  <si>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</si>
  <si>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</si>
  <si>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</si>
  <si>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</si>
  <si>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</si>
  <si>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</si>
  <si>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</si>
  <si>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</si>
  <si>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</si>
  <si>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</si>
  <si>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</si>
  <si>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</si>
  <si>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</si>
  <si>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</si>
  <si>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</si>
  <si>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</si>
  <si>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</si>
  <si>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</si>
  <si>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</si>
  <si>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</si>
  <si>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</si>
  <si>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</si>
  <si>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</si>
  <si>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</si>
  <si>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</si>
  <si>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</si>
  <si>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</si>
  <si>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</si>
  <si>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</si>
  <si>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</si>
  <si>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</si>
  <si>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</si>
  <si>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</si>
  <si>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</si>
  <si>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</si>
  <si>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</si>
  <si>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</si>
  <si>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</si>
  <si>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</si>
  <si>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</si>
  <si>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</si>
  <si>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</si>
  <si>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</si>
  <si>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</si>
  <si>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</si>
  <si>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</si>
  <si>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</si>
  <si>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</si>
  <si>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</si>
  <si>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</si>
  <si>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</si>
  <si>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</si>
  <si>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</si>
  <si>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</si>
  <si>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</si>
  <si>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</si>
  <si>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</si>
  <si>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</si>
  <si>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</si>
  <si>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</si>
  <si>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</si>
  <si>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</si>
  <si>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</si>
  <si>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</si>
  <si>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</si>
  <si>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</si>
  <si>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</si>
  <si>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</si>
  <si>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</si>
  <si>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</si>
  <si>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</si>
  <si>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</si>
  <si>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</si>
  <si>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</si>
  <si>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</si>
  <si>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</si>
  <si>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</si>
  <si>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</si>
  <si>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</si>
  <si>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</si>
  <si>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</si>
  <si>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</si>
  <si>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</si>
  <si>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</si>
  <si>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</si>
  <si>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</si>
  <si>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</si>
  <si>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</si>
  <si>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</si>
  <si>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</si>
  <si>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</si>
  <si>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</si>
  <si>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</si>
  <si>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</si>
  <si>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</si>
  <si>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</si>
  <si>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</si>
  <si>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</si>
  <si>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</si>
  <si>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</si>
  <si>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</si>
  <si>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</si>
  <si>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</si>
  <si>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</si>
  <si>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</si>
  <si>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</si>
  <si>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</si>
  <si>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</si>
  <si>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</si>
  <si>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</si>
  <si>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</si>
  <si>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</si>
  <si>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</si>
  <si>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</si>
  <si>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</si>
  <si>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</si>
  <si>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</si>
  <si>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</si>
  <si>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</si>
  <si>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</si>
  <si>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</si>
  <si>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</si>
  <si>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</si>
  <si>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</si>
  <si>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</si>
  <si>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</si>
  <si>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</si>
  <si>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</si>
  <si>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</si>
  <si>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</si>
  <si>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</si>
  <si>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</si>
  <si>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</si>
  <si>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</si>
  <si>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</si>
  <si>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</si>
  <si>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</si>
  <si>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</si>
  <si>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</si>
  <si>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</si>
  <si>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</si>
  <si>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</si>
  <si>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</si>
  <si>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</si>
  <si>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</si>
  <si>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</si>
  <si>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</si>
  <si>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</si>
  <si>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</si>
  <si>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</si>
  <si>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</si>
  <si>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</si>
  <si>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</si>
  <si>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</si>
  <si>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</si>
  <si>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</si>
  <si>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</si>
  <si>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</si>
  <si>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</si>
  <si>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</si>
  <si>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</si>
  <si>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</si>
  <si>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</si>
  <si>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</si>
  <si>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</si>
  <si>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</si>
  <si>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</si>
  <si>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</si>
  <si>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</si>
  <si>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</si>
  <si>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</si>
  <si>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</si>
  <si>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</si>
  <si>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</si>
  <si>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</si>
  <si>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</si>
  <si>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</si>
  <si>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</si>
  <si>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</si>
  <si>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</si>
  <si>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</si>
  <si>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</si>
  <si>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</si>
  <si>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</si>
  <si>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</si>
  <si>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</si>
  <si>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</si>
  <si>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</si>
  <si>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</si>
  <si>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</si>
  <si>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</si>
  <si>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</si>
  <si>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</si>
  <si>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</si>
  <si>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</si>
  <si>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</si>
  <si>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</si>
  <si>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</si>
  <si>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</si>
  <si>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</si>
  <si>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</si>
  <si>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</si>
  <si>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</si>
  <si>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</si>
  <si>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</si>
  <si>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</si>
  <si>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</si>
  <si>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</si>
  <si>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</si>
  <si>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</si>
  <si>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</si>
  <si>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</si>
  <si>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</si>
  <si>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</si>
  <si>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</si>
  <si>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</si>
  <si>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</si>
  <si>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</si>
  <si>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</si>
  <si>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</si>
  <si>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</si>
  <si>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</si>
  <si>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</si>
  <si>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</si>
  <si>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</si>
  <si>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</si>
  <si>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</si>
  <si>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</si>
  <si>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</si>
  <si>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</si>
  <si>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</si>
  <si>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</si>
  <si>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</si>
  <si>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</si>
  <si>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</si>
  <si>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</si>
  <si>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</si>
  <si>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</si>
  <si>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</si>
  <si>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</si>
  <si>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</si>
  <si>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</si>
  <si>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</si>
  <si>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</si>
  <si>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</si>
  <si>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</si>
  <si>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</si>
  <si>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</si>
  <si>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</si>
  <si>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</si>
  <si>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</si>
  <si>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</si>
  <si>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</si>
  <si>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</si>
  <si>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</si>
  <si>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</si>
  <si>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</si>
  <si>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</si>
  <si>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</si>
  <si>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</si>
  <si>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</si>
  <si>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</si>
  <si>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</si>
  <si>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</si>
  <si>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</si>
  <si>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</si>
  <si>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</si>
  <si>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</si>
  <si>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</si>
  <si>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</si>
  <si>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</si>
  <si>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</si>
  <si>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</si>
  <si>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</si>
  <si>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</si>
  <si>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</si>
  <si>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</si>
  <si>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</si>
  <si>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</si>
  <si>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</si>
  <si>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</si>
  <si>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</si>
  <si>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</si>
  <si>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</si>
  <si>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</si>
  <si>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</si>
  <si>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</si>
  <si>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</si>
  <si>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</si>
  <si>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</si>
  <si>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</si>
  <si>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</si>
  <si>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</si>
  <si>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</si>
  <si>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</si>
  <si>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</si>
  <si>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</si>
  <si>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</si>
  <si>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</si>
  <si>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</si>
  <si>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</si>
  <si>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</si>
  <si>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</si>
  <si>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</si>
  <si>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</si>
  <si>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</si>
  <si>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</si>
  <si>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</si>
  <si>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</si>
  <si>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</si>
  <si>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</si>
  <si>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</si>
  <si>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</si>
  <si>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</si>
  <si>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</si>
  <si>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</si>
  <si>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</si>
  <si>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</si>
  <si>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</si>
  <si>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</si>
  <si>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</si>
  <si>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</si>
  <si>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</si>
  <si>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</si>
  <si>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</si>
  <si>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</si>
  <si>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</si>
  <si>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</si>
  <si>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</si>
  <si>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</si>
  <si>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</si>
  <si>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</si>
  <si>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</si>
  <si>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</si>
  <si>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</si>
  <si>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</si>
  <si>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</si>
  <si>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</si>
  <si>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</si>
  <si>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</si>
  <si>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</si>
  <si>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</si>
  <si>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</si>
  <si>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</si>
  <si>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</si>
  <si>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</si>
  <si>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</si>
  <si>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</si>
  <si>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</si>
  <si>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</si>
  <si>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</si>
  <si>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</si>
  <si>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</si>
  <si>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</si>
  <si>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</si>
  <si>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</si>
  <si>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</si>
  <si>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</si>
  <si>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</si>
  <si>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</si>
  <si>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</si>
  <si>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</si>
  <si>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</si>
  <si>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</si>
  <si>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</si>
  <si>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</si>
  <si>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</si>
  <si>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</si>
  <si>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</si>
  <si>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</si>
  <si>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</si>
  <si>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</si>
  <si>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</si>
  <si>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</si>
  <si>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</si>
  <si>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</si>
  <si>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</si>
  <si>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</si>
  <si>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</si>
  <si>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</si>
  <si>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</si>
  <si>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</si>
  <si>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</si>
  <si>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</si>
  <si>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</si>
  <si>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</si>
  <si>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</si>
  <si>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</si>
  <si>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</si>
  <si>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</si>
  <si>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</si>
  <si>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</si>
  <si>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</si>
  <si>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</si>
  <si>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</si>
  <si>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</si>
  <si>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</si>
  <si>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</si>
  <si>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</si>
  <si>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</si>
  <si>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</si>
  <si>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</si>
  <si>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</si>
  <si>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</si>
  <si>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</si>
  <si>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</si>
  <si>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</si>
  <si>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</si>
  <si>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</si>
  <si>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</si>
  <si>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</si>
  <si>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</si>
  <si>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</si>
  <si>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</si>
  <si>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</si>
  <si>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</si>
  <si>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</si>
  <si>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</si>
  <si>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</si>
  <si>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</si>
  <si>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</si>
  <si>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</si>
  <si>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</si>
  <si>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</si>
  <si>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</si>
  <si>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</si>
  <si>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</si>
  <si>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</si>
  <si>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</si>
  <si>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</si>
  <si>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</si>
  <si>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</si>
  <si>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</si>
  <si>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</si>
  <si>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</si>
  <si>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</si>
  <si>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</si>
  <si>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</si>
  <si>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</si>
  <si>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</si>
  <si>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</si>
  <si>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</si>
  <si>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</si>
  <si>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</si>
  <si>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</si>
  <si>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</si>
  <si>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</si>
  <si>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</si>
  <si>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</si>
  <si>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</si>
  <si>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</si>
  <si>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</si>
  <si>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</si>
  <si>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</si>
  <si>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</si>
  <si>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</si>
  <si>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</si>
  <si>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</si>
  <si>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</si>
  <si>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</si>
  <si>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</si>
  <si>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</si>
  <si>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</si>
  <si>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</si>
  <si>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</si>
  <si>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</si>
  <si>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</si>
  <si>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</si>
  <si>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</si>
  <si>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</si>
  <si>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</si>
  <si>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</si>
  <si>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</si>
  <si>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</si>
  <si>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</si>
  <si>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</si>
  <si>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</si>
  <si>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</si>
  <si>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</si>
  <si>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</si>
  <si>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</si>
  <si>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</si>
  <si>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</si>
  <si>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</si>
  <si>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</si>
  <si>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</si>
  <si>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</si>
  <si>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</si>
  <si>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</si>
  <si>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</si>
  <si>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</si>
  <si>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</si>
  <si>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</si>
  <si>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</si>
  <si>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</si>
  <si>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</si>
  <si>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</si>
  <si>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</si>
  <si>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</si>
  <si>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</si>
  <si>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</si>
  <si>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</si>
  <si>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</si>
  <si>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</si>
  <si>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</si>
  <si>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</si>
  <si>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</si>
  <si>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</si>
  <si>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</si>
  <si>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</si>
  <si>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</si>
  <si>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</si>
  <si>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</si>
  <si>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</si>
  <si>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</si>
  <si>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</si>
  <si>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</si>
  <si>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</si>
  <si>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</si>
  <si>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</si>
  <si>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</si>
  <si>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</si>
  <si>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</si>
  <si>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</si>
  <si>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</si>
  <si>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</si>
  <si>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</si>
  <si>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</si>
  <si>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</si>
  <si>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</si>
  <si>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</si>
  <si>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</si>
  <si>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</si>
  <si>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</si>
  <si>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</si>
  <si>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</si>
  <si>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</si>
  <si>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</si>
  <si>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</si>
  <si>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</si>
  <si>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</si>
  <si>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</si>
  <si>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</si>
  <si>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</si>
  <si>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</si>
  <si>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</si>
  <si>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</si>
  <si>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</si>
  <si>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</si>
  <si>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</si>
  <si>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</si>
  <si>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</si>
  <si>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</si>
  <si>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</si>
  <si>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</si>
  <si>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</si>
  <si>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</si>
  <si>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</si>
  <si>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</si>
  <si>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</si>
  <si>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</si>
  <si>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</si>
  <si>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</si>
  <si>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</si>
  <si>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</si>
  <si>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</si>
  <si>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</si>
  <si>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</si>
  <si>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</si>
  <si>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</si>
  <si>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</si>
  <si>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</si>
  <si>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</si>
  <si>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</si>
  <si>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</si>
  <si>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</si>
  <si>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</si>
  <si>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</si>
  <si>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</si>
  <si>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</si>
  <si>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</si>
  <si>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</si>
  <si>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</si>
  <si>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</si>
  <si>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</si>
  <si>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</si>
  <si>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</si>
  <si>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</si>
  <si>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</si>
  <si>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</si>
  <si>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</si>
  <si>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</si>
  <si>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</si>
  <si>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</si>
  <si>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</si>
  <si>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</si>
  <si>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</si>
  <si>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</si>
  <si>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</si>
  <si>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</si>
  <si>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</si>
  <si>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</si>
  <si>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</si>
  <si>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</si>
  <si>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</si>
  <si>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</si>
  <si>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</si>
  <si>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</si>
  <si>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</si>
  <si>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</si>
  <si>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</si>
  <si>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</si>
  <si>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</si>
  <si>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</si>
  <si>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</si>
  <si>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</si>
  <si>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</si>
  <si>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</si>
  <si>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</si>
  <si>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</si>
  <si>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</si>
  <si>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</si>
  <si>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</si>
  <si>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</si>
  <si>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</si>
  <si>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</si>
  <si>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</si>
  <si>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</si>
  <si>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</si>
  <si>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</si>
  <si>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</si>
  <si>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</si>
  <si>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</si>
  <si>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</si>
  <si>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</si>
  <si>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</si>
  <si>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</si>
  <si>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</si>
  <si>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</si>
  <si>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</si>
  <si>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</si>
  <si>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</si>
  <si>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</si>
  <si>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</si>
  <si>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</si>
  <si>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</si>
  <si>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</si>
  <si>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</si>
  <si>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</si>
  <si>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</si>
  <si>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</si>
  <si>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</si>
  <si>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</si>
  <si>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</si>
  <si>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</si>
  <si>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</si>
  <si>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</si>
  <si>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</si>
  <si>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</si>
  <si>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</si>
  <si>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</si>
  <si>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</si>
  <si>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</si>
  <si>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</si>
  <si>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</si>
  <si>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</si>
  <si>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</si>
  <si>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</si>
  <si>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</si>
  <si>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</si>
  <si>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</si>
  <si>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</si>
  <si>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</si>
  <si>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</si>
  <si>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</si>
  <si>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</si>
  <si>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</si>
  <si>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</si>
  <si>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</si>
  <si>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</si>
  <si>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</si>
  <si>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</si>
  <si>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</si>
  <si>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</si>
  <si>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</si>
  <si>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</si>
  <si>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</si>
  <si>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</si>
  <si>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</si>
  <si>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</si>
  <si>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</si>
  <si>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</si>
  <si>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</si>
  <si>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</si>
  <si>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</si>
  <si>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</si>
  <si>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</si>
  <si>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</si>
  <si>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</si>
  <si>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</si>
  <si>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</si>
  <si>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</si>
  <si>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</si>
  <si>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</si>
  <si>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</si>
  <si>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</si>
  <si>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</si>
  <si>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</si>
  <si>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</si>
  <si>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</si>
  <si>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</si>
  <si>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</si>
  <si>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</si>
  <si>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</si>
  <si>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</si>
  <si>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</si>
  <si>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</si>
  <si>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</si>
  <si>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</si>
  <si>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</si>
  <si>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</si>
  <si>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</si>
  <si>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</si>
  <si>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</si>
  <si>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</si>
  <si>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</si>
  <si>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</si>
  <si>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</si>
  <si>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</si>
  <si>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</si>
  <si>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</si>
  <si>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</si>
  <si>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</si>
  <si>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</si>
  <si>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</si>
  <si>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</si>
  <si>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</si>
  <si>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</si>
  <si>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</si>
  <si>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</si>
  <si>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</si>
  <si>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</si>
  <si>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</si>
  <si>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</si>
  <si>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</si>
  <si>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</si>
  <si>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</si>
  <si>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</si>
  <si>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</si>
  <si>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</si>
  <si>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</si>
  <si>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</si>
  <si>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</si>
  <si>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</si>
  <si>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</si>
  <si>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</si>
  <si>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</si>
  <si>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</si>
  <si>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</si>
  <si>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</si>
  <si>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</si>
  <si>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</si>
  <si>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</si>
  <si>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</si>
  <si>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</si>
  <si>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</si>
  <si>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</si>
  <si>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</si>
  <si>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</si>
  <si>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</si>
  <si>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</si>
  <si>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</si>
  <si>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</si>
  <si>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</si>
  <si>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</si>
  <si>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</si>
  <si>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</si>
  <si>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</si>
  <si>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</si>
  <si>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</si>
  <si>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</si>
  <si>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</si>
  <si>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</si>
  <si>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</si>
  <si>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</si>
  <si>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</si>
  <si>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</si>
  <si>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</si>
  <si>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</si>
  <si>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</si>
  <si>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</si>
  <si>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</si>
  <si>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</si>
  <si>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</si>
  <si>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</si>
  <si>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</si>
  <si>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</si>
  <si>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</si>
  <si>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</si>
  <si>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</si>
  <si>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</si>
  <si>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</si>
  <si>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</si>
  <si>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</si>
  <si>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</si>
  <si>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</si>
  <si>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</si>
  <si>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</si>
  <si>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</si>
  <si>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</si>
  <si>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</si>
  <si>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</si>
  <si>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</si>
  <si>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</si>
  <si>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</si>
  <si>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</si>
  <si>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</si>
  <si>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</si>
  <si>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</si>
  <si>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</si>
  <si>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</si>
  <si>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</si>
  <si>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</si>
  <si>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</si>
  <si>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</si>
  <si>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</si>
  <si>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</si>
  <si>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</si>
  <si>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</si>
  <si>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</si>
  <si>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</si>
  <si>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</si>
  <si>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</si>
  <si>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</si>
  <si>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</si>
  <si>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</si>
  <si>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</si>
  <si>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</si>
  <si>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</si>
  <si>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</si>
  <si>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</si>
  <si>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</si>
  <si>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</si>
  <si>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</si>
  <si>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</si>
  <si>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</si>
  <si>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</si>
  <si>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</si>
  <si>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</si>
  <si>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</si>
  <si>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</si>
  <si>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</si>
  <si>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</si>
  <si>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</si>
  <si>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</si>
  <si>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</si>
  <si>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</si>
  <si>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</si>
  <si>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</si>
  <si>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</si>
  <si>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</si>
  <si>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</si>
  <si>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</si>
  <si>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</si>
  <si>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</si>
  <si>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</si>
  <si>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</si>
  <si>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</si>
  <si>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</si>
  <si>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</si>
  <si>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</si>
  <si>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</si>
  <si>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</si>
  <si>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</si>
  <si>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</si>
  <si>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</si>
  <si>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</si>
  <si>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</si>
  <si>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</si>
  <si>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</si>
  <si>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</si>
  <si>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</si>
  <si>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</si>
  <si>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</si>
  <si>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</si>
  <si>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</si>
  <si>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</si>
  <si>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</si>
  <si>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</si>
  <si>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</si>
  <si>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</si>
  <si>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</si>
  <si>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</si>
  <si>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</si>
  <si>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</si>
  <si>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</si>
  <si>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</si>
  <si>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</si>
  <si>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</si>
  <si>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</si>
  <si>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</si>
  <si>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</si>
  <si>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</si>
  <si>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</si>
  <si>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</si>
  <si>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</si>
  <si>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</si>
  <si>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</si>
  <si>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</si>
  <si>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</si>
  <si>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</si>
  <si>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</si>
  <si>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</si>
  <si>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</si>
  <si>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</si>
  <si>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</si>
  <si>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</si>
  <si>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</si>
  <si>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</si>
  <si>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</si>
  <si>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</si>
  <si>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</si>
  <si>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</si>
  <si>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</si>
  <si>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</si>
  <si>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</si>
  <si>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</si>
  <si>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</si>
  <si>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</si>
  <si>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</si>
  <si>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</si>
  <si>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</si>
  <si>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</si>
  <si>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</si>
  <si>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</si>
  <si>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</si>
  <si>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</si>
  <si>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</si>
  <si>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</si>
  <si>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</si>
  <si>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</si>
  <si>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</si>
  <si>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</si>
  <si>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</si>
  <si>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</si>
  <si>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</si>
  <si>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</si>
  <si>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</si>
  <si>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</si>
  <si>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</si>
  <si>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</si>
  <si>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</si>
  <si>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</si>
  <si>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</si>
  <si>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</si>
  <si>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</si>
  <si>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</si>
  <si>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</si>
  <si>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</si>
  <si>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</si>
  <si>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</si>
  <si>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</si>
  <si>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</si>
  <si>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</si>
  <si>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</si>
  <si>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</si>
  <si>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</si>
  <si>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</si>
  <si>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</si>
  <si>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</si>
  <si>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</si>
  <si>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</si>
  <si>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</si>
  <si>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</si>
  <si>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</si>
  <si>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</si>
  <si>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</si>
  <si>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</si>
  <si>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</si>
  <si>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</si>
  <si>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</si>
  <si>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</si>
  <si>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</si>
  <si>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</si>
  <si>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</si>
  <si>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</si>
  <si>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</si>
  <si>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</si>
  <si>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</si>
  <si>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</si>
  <si>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</si>
  <si>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</si>
  <si>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</si>
  <si>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</si>
  <si>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</si>
  <si>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</si>
  <si>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</si>
  <si>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</si>
  <si>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</si>
  <si>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</si>
  <si>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</si>
  <si>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</si>
  <si>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</si>
  <si>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</si>
  <si>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</si>
  <si>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</si>
  <si>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</si>
  <si>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</si>
  <si>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</si>
  <si>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</si>
  <si>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</si>
  <si>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</si>
  <si>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</si>
  <si>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</si>
  <si>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</si>
  <si>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</si>
  <si>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</si>
  <si>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</si>
  <si>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</si>
  <si>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</si>
  <si>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</si>
  <si>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</si>
  <si>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</si>
  <si>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</si>
  <si>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</si>
  <si>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</si>
  <si>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</si>
  <si>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</si>
  <si>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</si>
  <si>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</si>
  <si>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</si>
  <si>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</si>
  <si>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</si>
  <si>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</si>
  <si>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</si>
  <si>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</si>
  <si>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</si>
  <si>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</si>
  <si>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</si>
  <si>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</si>
  <si>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</si>
  <si>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</si>
  <si>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</si>
  <si>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</si>
  <si>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</si>
  <si>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</si>
  <si>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</si>
  <si>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</si>
  <si>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</si>
  <si>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</si>
  <si>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</si>
  <si>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</si>
  <si>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</si>
  <si>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</si>
  <si>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</si>
  <si>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</si>
  <si>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</si>
  <si>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</si>
  <si>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</si>
  <si>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</si>
  <si>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</si>
  <si>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</si>
  <si>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</si>
  <si>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</si>
  <si>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</si>
  <si>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</si>
  <si>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</si>
  <si>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</si>
  <si>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</si>
  <si>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</si>
  <si>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</si>
  <si>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</si>
  <si>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</si>
  <si>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</si>
  <si>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</si>
  <si>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</si>
  <si>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</si>
  <si>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</si>
  <si>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</si>
  <si>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</si>
  <si>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</si>
  <si>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</si>
  <si>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</si>
  <si>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</si>
  <si>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</si>
  <si>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</si>
  <si>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</si>
  <si>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</si>
  <si>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</si>
  <si>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</si>
  <si>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</si>
  <si>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</si>
  <si>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</si>
  <si>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</si>
  <si>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</si>
  <si>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</si>
  <si>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</si>
  <si>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</si>
  <si>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</si>
  <si>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</si>
  <si>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</si>
  <si>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</si>
  <si>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</si>
  <si>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</si>
  <si>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</si>
  <si>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</si>
  <si>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</si>
  <si>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</si>
  <si>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</si>
  <si>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</si>
  <si>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</si>
  <si>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</si>
  <si>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</si>
  <si>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</si>
  <si>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</si>
  <si>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</si>
  <si>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</si>
  <si>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</si>
  <si>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</si>
  <si>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</si>
  <si>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</si>
  <si>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</si>
  <si>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</si>
  <si>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</si>
  <si>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</si>
  <si>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</si>
  <si>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</si>
  <si>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</si>
  <si>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</si>
  <si>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</si>
  <si>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</si>
  <si>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</si>
  <si>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</si>
  <si>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</si>
  <si>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</si>
  <si>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</si>
  <si>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</si>
  <si>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</si>
  <si>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</si>
  <si>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</si>
  <si>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</si>
  <si>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</si>
  <si>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</si>
  <si>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</si>
  <si>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</si>
  <si>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</si>
  <si>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</si>
  <si>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</si>
  <si>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</si>
  <si>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</si>
  <si>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</si>
  <si>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</si>
  <si>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</si>
  <si>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</si>
  <si>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</si>
  <si>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</si>
  <si>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</si>
  <si>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</si>
  <si>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</si>
  <si>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</si>
  <si>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</si>
  <si>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</si>
  <si>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</si>
  <si>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</si>
  <si>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</si>
  <si>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</si>
  <si>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</si>
  <si>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</si>
  <si>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</si>
  <si>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</si>
  <si>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</si>
  <si>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</si>
  <si>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</si>
  <si>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</si>
  <si>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</si>
  <si>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</si>
  <si>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</si>
  <si>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</si>
  <si>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</si>
  <si>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</si>
  <si>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</si>
  <si>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</si>
  <si>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</si>
  <si>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</si>
  <si>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</si>
  <si>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</si>
  <si>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</si>
  <si>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</si>
  <si>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</si>
  <si>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</si>
  <si>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</si>
  <si>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</si>
  <si>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</si>
  <si>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</si>
  <si>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</si>
  <si>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</si>
  <si>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</si>
  <si>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</si>
  <si>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</si>
  <si>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</si>
  <si>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</si>
  <si>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</si>
  <si>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</si>
  <si>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</si>
  <si>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</si>
  <si>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</si>
  <si>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</si>
  <si>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</si>
  <si>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</si>
  <si>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</si>
  <si>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</si>
  <si>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</si>
  <si>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</si>
  <si>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</si>
  <si>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</si>
  <si>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</si>
  <si>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</si>
  <si>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</si>
  <si>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</si>
  <si>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</si>
  <si>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</si>
  <si>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</si>
  <si>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</si>
  <si>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</si>
  <si>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</si>
  <si>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</si>
  <si>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</si>
  <si>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</si>
  <si>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</si>
  <si>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</si>
  <si>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</si>
  <si>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</si>
  <si>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</si>
  <si>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</si>
  <si>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</si>
  <si>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</si>
  <si>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</si>
  <si>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</si>
  <si>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</si>
  <si>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</si>
  <si>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</si>
  <si>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</si>
  <si>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</si>
  <si>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</si>
  <si>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</si>
  <si>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</si>
  <si>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</si>
  <si>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</si>
  <si>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</si>
  <si>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</si>
  <si>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</si>
  <si>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</si>
  <si>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</si>
  <si>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</si>
  <si>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</si>
  <si>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</si>
  <si>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</si>
  <si>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</si>
  <si>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</si>
  <si>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</si>
  <si>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</si>
  <si>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</si>
  <si>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</si>
  <si>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</si>
  <si>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</si>
  <si>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</si>
  <si>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</si>
  <si>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</si>
  <si>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</si>
  <si>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</si>
  <si>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</si>
  <si>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</si>
  <si>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</si>
  <si>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</si>
  <si>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</si>
  <si>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</si>
  <si>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</si>
  <si>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</si>
  <si>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</si>
  <si>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</si>
  <si>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</si>
  <si>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</si>
  <si>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</si>
  <si>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</si>
  <si>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</si>
  <si>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</si>
  <si>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</si>
  <si>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</si>
  <si>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</si>
  <si>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</si>
  <si>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</si>
  <si>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</si>
  <si>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</si>
  <si>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</si>
  <si>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</si>
  <si>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</si>
  <si>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</si>
  <si>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</si>
  <si>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</si>
  <si>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</si>
  <si>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</si>
  <si>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</si>
  <si>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</si>
  <si>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</si>
  <si>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</si>
  <si>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</si>
  <si>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</si>
  <si>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</si>
  <si>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</si>
  <si>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</si>
  <si>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</si>
  <si>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</si>
  <si>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</si>
  <si>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</si>
  <si>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</si>
  <si>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</si>
  <si>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</si>
  <si>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</si>
  <si>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</si>
  <si>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</si>
  <si>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</si>
  <si>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</si>
  <si>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</si>
  <si>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</si>
  <si>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</si>
  <si>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</si>
  <si>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</si>
  <si>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</si>
  <si>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</si>
  <si>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</si>
  <si>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</si>
  <si>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</si>
  <si>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</si>
  <si>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</si>
  <si>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</si>
  <si>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</si>
  <si>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</si>
  <si>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</si>
  <si>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</si>
  <si>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</si>
  <si>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</si>
  <si>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</si>
  <si>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</si>
  <si>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</si>
  <si>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</si>
  <si>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</si>
  <si>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</si>
  <si>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</si>
  <si>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</si>
  <si>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</si>
  <si>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</si>
  <si>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</si>
  <si>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</si>
  <si>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</si>
  <si>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</si>
  <si>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</si>
  <si>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</si>
  <si>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</si>
  <si>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</si>
  <si>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</si>
  <si>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</si>
  <si>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</si>
  <si>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</si>
  <si>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</si>
  <si>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</si>
  <si>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</si>
  <si>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</si>
  <si>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</si>
  <si>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</si>
  <si>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</si>
  <si>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</si>
  <si>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</si>
  <si>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</si>
  <si>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</si>
  <si>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</si>
  <si>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</si>
  <si>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</si>
  <si>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</si>
  <si>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</si>
  <si>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</si>
  <si>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</si>
  <si>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</si>
  <si>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</si>
  <si>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</si>
  <si>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</si>
  <si>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</si>
  <si>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</si>
  <si>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</si>
  <si>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</si>
  <si>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</si>
  <si>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</si>
  <si>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</si>
  <si>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</si>
  <si>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</si>
  <si>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</si>
  <si>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</si>
  <si>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</si>
  <si>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</si>
  <si>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</si>
  <si>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</si>
  <si>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</si>
  <si>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</si>
  <si>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</si>
  <si>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</si>
  <si>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</si>
  <si>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</si>
  <si>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</si>
  <si>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</si>
  <si>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</si>
  <si>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</si>
  <si>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</si>
  <si>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</si>
  <si>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</si>
  <si>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</si>
  <si>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</si>
  <si>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</si>
  <si>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</si>
  <si>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</si>
  <si>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</si>
  <si>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</si>
  <si>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</si>
  <si>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</si>
  <si>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</si>
  <si>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</si>
  <si>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</si>
  <si>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</si>
  <si>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</si>
  <si>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</si>
  <si>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</si>
  <si>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</si>
  <si>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</si>
  <si>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</si>
  <si>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</si>
  <si>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</si>
  <si>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</si>
  <si>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</si>
  <si>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</si>
  <si>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</si>
  <si>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</si>
  <si>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</si>
  <si>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</si>
  <si>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</si>
  <si>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</si>
  <si>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</si>
  <si>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</si>
  <si>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</si>
  <si>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</si>
  <si>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</si>
  <si>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</si>
  <si>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</si>
  <si>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</si>
  <si>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</si>
  <si>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</si>
  <si>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</si>
  <si>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</si>
  <si>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</si>
  <si>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</si>
  <si>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</si>
  <si>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</si>
  <si>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</si>
  <si>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</si>
  <si>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</si>
  <si>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</si>
  <si>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</si>
  <si>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</si>
  <si>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</si>
  <si>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</si>
  <si>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</si>
  <si>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</si>
  <si>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</si>
  <si>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</si>
  <si>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</si>
  <si>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</si>
  <si>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</si>
  <si>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</si>
  <si>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</si>
  <si>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</si>
  <si>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</si>
  <si>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</si>
  <si>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</si>
  <si>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</si>
  <si>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</si>
  <si>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</si>
  <si>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</si>
  <si>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</si>
  <si>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</si>
  <si>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</si>
  <si>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</si>
  <si>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</si>
  <si>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</si>
  <si>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</si>
  <si>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</si>
  <si>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</si>
  <si>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</si>
  <si>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</si>
  <si>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</si>
  <si>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</si>
  <si>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</si>
  <si>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</si>
  <si>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</si>
  <si>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</si>
  <si>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</si>
  <si>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</si>
  <si>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</si>
  <si>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</si>
  <si>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</si>
  <si>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</si>
  <si>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</si>
  <si>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</si>
  <si>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</si>
  <si>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</si>
  <si>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</si>
  <si>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</si>
  <si>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</si>
  <si>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</si>
  <si>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</si>
  <si>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</si>
  <si>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</si>
  <si>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</si>
  <si>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</si>
  <si>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</si>
  <si>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</si>
  <si>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</si>
  <si>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</si>
  <si>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</si>
  <si>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</si>
  <si>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</si>
  <si>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</si>
  <si>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</si>
  <si>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</si>
  <si>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</si>
  <si>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</si>
  <si>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</si>
  <si>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</si>
  <si>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</si>
  <si>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</si>
  <si>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</si>
  <si>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</si>
  <si>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</si>
  <si>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</si>
  <si>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</si>
  <si>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</si>
  <si>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</si>
  <si>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</si>
  <si>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</si>
  <si>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</si>
  <si>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</si>
  <si>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</si>
  <si>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</si>
  <si>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</si>
  <si>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</si>
  <si>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</si>
  <si>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</si>
  <si>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</si>
  <si>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</si>
  <si>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</si>
  <si>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</si>
  <si>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</si>
  <si>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</si>
  <si>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</si>
  <si>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</si>
  <si>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</si>
  <si>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</si>
  <si>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</si>
  <si>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</si>
  <si>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</si>
  <si>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</si>
  <si>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</si>
  <si>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</si>
  <si>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</si>
  <si>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</si>
  <si>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</si>
  <si>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</si>
  <si>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</si>
  <si>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</si>
  <si>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</si>
  <si>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</si>
  <si>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</si>
  <si>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</si>
  <si>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</si>
  <si>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</si>
  <si>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</si>
  <si>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</si>
  <si>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</si>
  <si>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</si>
  <si>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</si>
  <si>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</si>
  <si>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</si>
  <si>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</si>
  <si>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</si>
  <si>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</si>
  <si>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</si>
  <si>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</si>
  <si>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</si>
  <si>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</si>
  <si>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</si>
  <si>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</si>
  <si>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</si>
  <si>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</si>
  <si>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</si>
  <si>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</si>
  <si>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</si>
  <si>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</si>
  <si>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</si>
  <si>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</si>
  <si>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</si>
  <si>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</si>
  <si>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</si>
  <si>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</si>
  <si>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</si>
  <si>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</si>
  <si>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</si>
  <si>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</si>
  <si>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</si>
  <si>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</si>
  <si>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</si>
  <si>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</si>
  <si>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</si>
  <si>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</si>
  <si>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</si>
  <si>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</si>
  <si>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</si>
  <si>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</si>
  <si>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</si>
  <si>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</si>
  <si>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</si>
  <si>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</si>
  <si>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</si>
  <si>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</si>
  <si>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</si>
  <si>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</si>
  <si>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</si>
  <si>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</si>
  <si>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</si>
  <si>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</si>
  <si>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</si>
  <si>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</si>
  <si>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</si>
  <si>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</si>
  <si>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</si>
  <si>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</si>
  <si>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</si>
  <si>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</si>
  <si>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</si>
  <si>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</si>
  <si>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</si>
  <si>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</si>
  <si>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</si>
  <si>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</si>
  <si>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</si>
  <si>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</si>
  <si>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</si>
  <si>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</si>
  <si>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</si>
  <si>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</si>
  <si>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</si>
  <si>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</si>
  <si>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</si>
  <si>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</si>
  <si>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</si>
  <si>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</si>
  <si>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</si>
  <si>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</si>
  <si>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</si>
  <si>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</si>
  <si>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</si>
  <si>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</si>
  <si>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</si>
  <si>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</si>
  <si>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</si>
  <si>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</si>
  <si>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</si>
  <si>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</si>
  <si>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</si>
  <si>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</si>
  <si>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</si>
  <si>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</si>
  <si>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</si>
  <si>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</si>
  <si>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</si>
  <si>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</si>
  <si>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</si>
  <si>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</si>
  <si>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</si>
  <si>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</si>
  <si>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</si>
  <si>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</si>
  <si>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</si>
  <si>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</si>
  <si>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</si>
  <si>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</si>
  <si>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</si>
  <si>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</si>
  <si>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</si>
  <si>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</si>
  <si>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</si>
  <si>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</si>
  <si>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</si>
  <si>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</si>
  <si>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</si>
  <si>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</si>
  <si>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</si>
  <si>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</si>
  <si>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</si>
  <si>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</si>
  <si>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</si>
  <si>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</si>
  <si>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</si>
  <si>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</si>
  <si>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</si>
  <si>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</si>
  <si>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</si>
  <si>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</si>
  <si>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</si>
  <si>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</si>
  <si>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</si>
  <si>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</si>
  <si>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</si>
  <si>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</si>
  <si>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</si>
  <si>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</si>
  <si>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</si>
  <si>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</si>
  <si>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</si>
  <si>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</si>
  <si>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</si>
  <si>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</si>
  <si>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</si>
  <si>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</si>
  <si>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</si>
  <si>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</si>
  <si>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</si>
  <si>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</si>
  <si>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</si>
  <si>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</si>
  <si>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</si>
  <si>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</si>
  <si>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</si>
  <si>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</si>
  <si>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</si>
  <si>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</si>
  <si>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</si>
  <si>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</si>
  <si>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</si>
  <si>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</si>
  <si>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</si>
  <si>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</si>
  <si>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</si>
  <si>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</si>
  <si>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</si>
  <si>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</si>
  <si>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</si>
  <si>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</si>
  <si>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</si>
  <si>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</si>
  <si>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</si>
  <si>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</si>
  <si>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</si>
  <si>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</si>
  <si>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</si>
  <si>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</si>
  <si>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</si>
  <si>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</si>
  <si>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</si>
  <si>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</si>
  <si>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</si>
  <si>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</si>
  <si>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</si>
  <si>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</si>
  <si>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</si>
  <si>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</si>
  <si>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</si>
  <si>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</si>
  <si>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</si>
  <si>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</si>
  <si>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</si>
  <si>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</si>
  <si>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</si>
  <si>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</si>
  <si>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</si>
  <si>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</si>
  <si>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</si>
  <si>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</si>
  <si>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</si>
  <si>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</si>
  <si>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</si>
  <si>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</si>
  <si>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</si>
  <si>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</si>
  <si>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</si>
  <si>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</si>
  <si>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</si>
  <si>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</si>
  <si>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</si>
  <si>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</si>
  <si>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</si>
  <si>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</si>
  <si>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</si>
  <si>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</si>
  <si>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</si>
  <si>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</si>
  <si>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</si>
  <si>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</si>
  <si>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</si>
  <si>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</si>
  <si>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</si>
  <si>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</si>
  <si>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</si>
  <si>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</si>
  <si>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</si>
  <si>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</si>
  <si>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</si>
  <si>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</si>
  <si>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</si>
  <si>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</si>
  <si>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</si>
  <si>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</si>
  <si>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</si>
  <si>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</si>
  <si>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</si>
  <si>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</si>
  <si>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</si>
  <si>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</si>
  <si>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</si>
  <si>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</si>
  <si>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</si>
  <si>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</si>
  <si>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</si>
  <si>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</si>
  <si>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</si>
  <si>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</si>
  <si>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</si>
  <si>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</si>
  <si>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</si>
  <si>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</si>
  <si>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</si>
  <si>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</si>
  <si>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</si>
  <si>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</si>
  <si>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</si>
  <si>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</si>
  <si>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</si>
  <si>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</si>
  <si>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</si>
  <si>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</si>
  <si>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</si>
  <si>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</si>
  <si>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</si>
  <si>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</si>
  <si>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</si>
  <si>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</si>
  <si>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</si>
  <si>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</si>
  <si>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</si>
  <si>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</si>
  <si>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</si>
  <si>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</si>
  <si>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</si>
  <si>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</si>
  <si>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</si>
  <si>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</si>
  <si>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</si>
  <si>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</si>
  <si>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</si>
  <si>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</si>
  <si>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</si>
  <si>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</si>
  <si>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</si>
  <si>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</si>
  <si>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</si>
  <si>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</si>
  <si>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</si>
  <si>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</si>
  <si>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</si>
  <si>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</si>
  <si>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</si>
  <si>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</si>
  <si>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</si>
  <si>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</si>
  <si>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</si>
  <si>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</si>
  <si>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</si>
  <si>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</si>
  <si>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</si>
  <si>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</si>
  <si>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</si>
  <si>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</si>
  <si>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</si>
  <si>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</si>
  <si>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</si>
  <si>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</si>
  <si>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</si>
  <si>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</si>
  <si>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</si>
  <si>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</si>
  <si>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</si>
  <si>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</si>
  <si>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</si>
  <si>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</si>
  <si>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</si>
  <si>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</si>
  <si>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</si>
  <si>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</si>
  <si>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</si>
  <si>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</si>
  <si>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</si>
  <si>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</si>
  <si>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</si>
  <si>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</si>
  <si>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</si>
  <si>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</si>
  <si>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</si>
  <si>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</si>
  <si>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</si>
  <si>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</si>
  <si>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</si>
  <si>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</si>
  <si>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</si>
  <si>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</si>
  <si>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</si>
  <si>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</si>
  <si>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</si>
  <si>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</si>
  <si>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</si>
  <si>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</si>
  <si>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</si>
  <si>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</si>
  <si>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</si>
  <si>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</si>
  <si>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</si>
  <si>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</si>
  <si>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</si>
  <si>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</si>
  <si>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</si>
  <si>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</si>
  <si>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</si>
  <si>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</si>
  <si>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</si>
  <si>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</si>
  <si>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</si>
  <si>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</si>
  <si>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</si>
  <si>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</si>
  <si>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</si>
  <si>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</si>
  <si>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</si>
  <si>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</si>
  <si>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</si>
  <si>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</si>
  <si>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</si>
  <si>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</si>
  <si>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</si>
  <si>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</si>
  <si>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</si>
  <si>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</si>
  <si>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</si>
  <si>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</si>
  <si>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</si>
  <si>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</si>
  <si>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</si>
  <si>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</si>
  <si>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</si>
  <si>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</si>
  <si>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</si>
  <si>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</si>
  <si>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</si>
  <si>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</si>
  <si>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</si>
  <si>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</si>
  <si>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</si>
  <si>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</si>
  <si>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</si>
  <si>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</si>
  <si>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</si>
  <si>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</si>
  <si>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</si>
  <si>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</si>
  <si>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</si>
  <si>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</si>
  <si>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</si>
  <si>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</si>
  <si>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</si>
  <si>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</si>
  <si>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</si>
  <si>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</si>
  <si>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</si>
  <si>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</si>
  <si>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</si>
  <si>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</si>
  <si>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</si>
  <si>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</si>
  <si>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</si>
  <si>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</si>
  <si>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</si>
  <si>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</si>
  <si>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</si>
  <si>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</si>
  <si>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</si>
  <si>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</si>
  <si>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</si>
  <si>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</si>
  <si>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</si>
  <si>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</si>
  <si>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</si>
  <si>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</si>
  <si>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</si>
  <si>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</si>
  <si>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</si>
  <si>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</si>
  <si>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</si>
  <si>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</si>
  <si>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</si>
  <si>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</si>
  <si>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</si>
  <si>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</si>
  <si>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</si>
  <si>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</si>
  <si>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</si>
  <si>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</si>
  <si>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</si>
  <si>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</si>
  <si>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</si>
  <si>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</si>
  <si>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</si>
  <si>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</si>
  <si>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</si>
  <si>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</si>
  <si>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</si>
  <si>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</si>
  <si>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</si>
  <si>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</si>
  <si>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</si>
  <si>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</si>
  <si>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</si>
  <si>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</si>
  <si>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</si>
  <si>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</si>
  <si>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</si>
  <si>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</si>
  <si>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</si>
  <si>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</si>
  <si>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</si>
  <si>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</si>
  <si>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</si>
  <si>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</si>
  <si>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</si>
  <si>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</si>
  <si>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</si>
  <si>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</si>
  <si>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</si>
  <si>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</si>
  <si>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</si>
  <si>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</si>
  <si>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</si>
  <si>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</si>
  <si>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</si>
  <si>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</si>
  <si>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</si>
  <si>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</si>
  <si>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</si>
  <si>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</si>
  <si>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</si>
  <si>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</si>
  <si>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</si>
  <si>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</si>
  <si>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</si>
  <si>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</si>
  <si>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</si>
  <si>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</si>
  <si>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</si>
  <si>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</si>
  <si>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</si>
  <si>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</si>
  <si>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</si>
  <si>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</si>
  <si>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</si>
  <si>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</si>
  <si>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</si>
  <si>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</si>
  <si>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</si>
  <si>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</si>
  <si>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</si>
  <si>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</si>
  <si>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</si>
  <si>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</si>
  <si>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</si>
  <si>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</si>
  <si>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</si>
  <si>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</si>
  <si>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</si>
  <si>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</si>
  <si>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</si>
  <si>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</si>
  <si>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</si>
  <si>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</si>
  <si>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</si>
  <si>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</si>
  <si>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</si>
  <si>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</si>
  <si>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</si>
  <si>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</si>
  <si>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</si>
  <si>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</si>
  <si>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</si>
  <si>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</si>
  <si>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</si>
  <si>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</si>
  <si>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</si>
  <si>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</si>
  <si>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</si>
  <si>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</si>
  <si>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</si>
  <si>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</si>
  <si>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</si>
  <si>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</si>
  <si>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</si>
  <si>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</si>
  <si>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</si>
  <si>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</si>
  <si>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</si>
  <si>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</si>
  <si>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</si>
  <si>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</si>
  <si>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</si>
  <si>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</si>
  <si>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</si>
  <si>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</si>
  <si>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</si>
  <si>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</si>
  <si>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</si>
  <si>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</si>
  <si>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</si>
  <si>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</si>
  <si>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</si>
  <si>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</si>
  <si>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</si>
  <si>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</si>
  <si>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</si>
  <si>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</si>
  <si>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</si>
  <si>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</si>
  <si>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</si>
  <si>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</si>
  <si>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</si>
  <si>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</si>
  <si>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</si>
  <si>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</si>
  <si>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</si>
  <si>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</si>
  <si>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</si>
  <si>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</si>
  <si>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</si>
  <si>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</si>
  <si>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</si>
  <si>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</si>
  <si>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</si>
  <si>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</si>
  <si>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</si>
  <si>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</si>
  <si>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</si>
  <si>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</si>
  <si>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</si>
  <si>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</si>
  <si>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</si>
  <si>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</si>
  <si>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</si>
  <si>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</si>
  <si>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</si>
  <si>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</si>
  <si>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</si>
  <si>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</si>
  <si>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</si>
  <si>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</si>
  <si>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</si>
  <si>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</si>
  <si>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</si>
  <si>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</si>
  <si>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</si>
  <si>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</si>
  <si>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</si>
  <si>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</si>
  <si>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</si>
  <si>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</si>
  <si>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</si>
  <si>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</si>
  <si>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</si>
  <si>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</si>
  <si>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</si>
  <si>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</si>
  <si>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</si>
  <si>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</si>
  <si>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</si>
  <si>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</si>
  <si>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</si>
  <si>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</si>
  <si>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</si>
  <si>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</si>
  <si>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</si>
  <si>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</si>
  <si>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</si>
  <si>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</si>
  <si>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</si>
  <si>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</si>
  <si>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</si>
  <si>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</si>
  <si>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</si>
  <si>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</si>
  <si>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</si>
  <si>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</si>
  <si>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</si>
  <si>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</si>
  <si>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</si>
  <si>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</si>
  <si>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</si>
  <si>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</si>
  <si>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</si>
  <si>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</si>
  <si>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</si>
  <si>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</si>
  <si>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</si>
  <si>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</si>
  <si>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</si>
  <si>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</si>
  <si>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</si>
  <si>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</si>
  <si>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</si>
  <si>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</si>
  <si>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</si>
  <si>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</si>
  <si>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</si>
  <si>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</si>
  <si>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</si>
  <si>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</si>
  <si>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</si>
  <si>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</si>
  <si>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</si>
  <si>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</si>
  <si>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</si>
  <si>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</si>
  <si>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</si>
  <si>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</si>
  <si>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</si>
  <si>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</si>
  <si>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</si>
  <si>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</si>
  <si>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</si>
  <si>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</si>
  <si>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</si>
  <si>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</si>
  <si>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</si>
  <si>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</si>
  <si>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</si>
  <si>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</si>
  <si>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</si>
  <si>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</si>
  <si>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</si>
  <si>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</si>
  <si>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</si>
  <si>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</si>
  <si>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</si>
  <si>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</si>
  <si>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</si>
  <si>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</si>
  <si>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</si>
  <si>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</si>
  <si>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</si>
  <si>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</si>
  <si>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</si>
  <si>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</si>
  <si>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</si>
  <si>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</si>
  <si>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</si>
  <si>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</si>
  <si>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</si>
  <si>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</si>
  <si>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</si>
  <si>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</si>
  <si>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</si>
  <si>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</si>
  <si>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</si>
  <si>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</si>
  <si>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</si>
  <si>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</si>
  <si>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</si>
  <si>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</si>
  <si>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</si>
  <si>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</si>
  <si>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</si>
  <si>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</si>
  <si>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</si>
  <si>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</si>
  <si>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</si>
  <si>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</si>
  <si>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</si>
  <si>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</si>
  <si>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</si>
  <si>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</si>
  <si>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</si>
  <si>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</si>
  <si>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</si>
  <si>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</si>
  <si>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</si>
  <si>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</si>
  <si>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</si>
  <si>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</si>
  <si>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</si>
  <si>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</si>
  <si>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</si>
  <si>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</si>
  <si>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</si>
  <si>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</si>
  <si>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</si>
  <si>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</si>
  <si>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</si>
  <si>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</si>
  <si>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</si>
  <si>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</si>
  <si>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</si>
  <si>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</si>
  <si>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</si>
  <si>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</si>
  <si>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</si>
  <si>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</si>
  <si>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</si>
  <si>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</si>
  <si>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</si>
  <si>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</si>
  <si>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</si>
  <si>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</si>
  <si>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</si>
  <si>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</si>
  <si>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</si>
  <si>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</si>
  <si>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</si>
  <si>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</si>
  <si>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</si>
  <si>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</si>
  <si>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</si>
  <si>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</si>
  <si>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</si>
  <si>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</si>
  <si>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</si>
  <si>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</si>
  <si>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</si>
  <si>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</si>
  <si>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</si>
  <si>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</si>
  <si>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</si>
  <si>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</si>
  <si>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</si>
  <si>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</si>
  <si>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</si>
  <si>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</si>
  <si>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</si>
  <si>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</si>
  <si>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</si>
  <si>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</si>
  <si>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</si>
  <si>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</si>
  <si>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</si>
  <si>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</si>
  <si>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</si>
  <si>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</si>
  <si>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</si>
  <si>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</si>
  <si>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</si>
  <si>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</si>
  <si>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</si>
  <si>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</si>
  <si>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</si>
  <si>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</si>
  <si>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</si>
  <si>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</si>
  <si>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</si>
  <si>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</si>
  <si>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</si>
  <si>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</si>
  <si>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</si>
  <si>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</si>
  <si>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</si>
  <si>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</si>
  <si>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</si>
  <si>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</si>
  <si>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</si>
  <si>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</si>
  <si>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</si>
  <si>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</si>
  <si>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</si>
  <si>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</si>
  <si>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</si>
  <si>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</si>
  <si>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</si>
  <si>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</si>
  <si>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</si>
  <si>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</si>
  <si>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</si>
  <si>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</si>
  <si>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</si>
  <si>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</si>
  <si>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</si>
  <si>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</si>
  <si>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</si>
  <si>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</si>
  <si>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</si>
  <si>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</si>
  <si>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</si>
  <si>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</si>
  <si>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</si>
  <si>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</si>
  <si>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</si>
  <si>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</si>
  <si>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</si>
  <si>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</si>
  <si>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</si>
  <si>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</si>
  <si>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</si>
  <si>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</si>
  <si>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</si>
  <si>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</si>
  <si>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</si>
  <si>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</si>
  <si>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</si>
  <si>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</si>
  <si>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</si>
  <si>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</si>
  <si>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</si>
  <si>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</si>
  <si>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</si>
  <si>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</si>
  <si>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</si>
  <si>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</si>
  <si>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</si>
  <si>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</si>
  <si>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</si>
  <si>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</si>
  <si>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</si>
  <si>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</si>
  <si>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</si>
  <si>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</si>
  <si>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</si>
  <si>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</si>
  <si>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</si>
  <si>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</si>
  <si>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</si>
  <si>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</si>
  <si>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</si>
  <si>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</si>
  <si>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</si>
  <si>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</si>
  <si>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</si>
  <si>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</si>
  <si>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</si>
  <si>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</si>
  <si>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</si>
  <si>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</si>
  <si>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</si>
  <si>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</si>
  <si>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</si>
  <si>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</si>
  <si>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</si>
  <si>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</si>
  <si>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</si>
  <si>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</si>
  <si>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</si>
  <si>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</si>
  <si>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</si>
  <si>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</si>
  <si>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</si>
  <si>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</si>
  <si>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</si>
  <si>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</si>
  <si>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</si>
  <si>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</si>
  <si>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</si>
  <si>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</si>
  <si>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</si>
  <si>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</si>
  <si>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</si>
  <si>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</si>
  <si>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</si>
  <si>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</si>
  <si>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</si>
  <si>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</si>
  <si>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</si>
  <si>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</si>
  <si>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</si>
  <si>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</si>
  <si>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</si>
  <si>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</si>
  <si>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</si>
  <si>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</si>
  <si>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</si>
  <si>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</si>
  <si>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</si>
  <si>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</si>
  <si>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</si>
  <si>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</si>
  <si>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</si>
  <si>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</si>
  <si>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</si>
  <si>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</si>
  <si>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</si>
  <si>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</si>
  <si>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</si>
  <si>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</si>
  <si>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</si>
  <si>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</si>
  <si>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</si>
  <si>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</si>
  <si>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</si>
  <si>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</si>
  <si>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</si>
  <si>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</si>
  <si>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</si>
  <si>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</si>
  <si>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</si>
  <si>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</si>
  <si>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</si>
  <si>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</si>
  <si>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</si>
  <si>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</si>
  <si>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</si>
  <si>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</si>
  <si>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</si>
  <si>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</si>
  <si>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</si>
  <si>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</si>
  <si>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</si>
  <si>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</si>
  <si>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</si>
  <si>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</si>
  <si>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</si>
  <si>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</si>
  <si>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</si>
  <si>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</si>
  <si>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</si>
  <si>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</si>
  <si>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</si>
  <si>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</si>
  <si>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</si>
  <si>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</si>
  <si>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</si>
  <si>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</si>
  <si>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</si>
  <si>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</si>
  <si>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</si>
  <si>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</si>
  <si>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</si>
  <si>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</si>
  <si>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</si>
  <si>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</si>
  <si>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</si>
  <si>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</si>
  <si>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</si>
  <si>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</si>
  <si>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</si>
  <si>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</si>
  <si>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</si>
  <si>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</si>
  <si>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</si>
  <si>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</si>
  <si>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</si>
  <si>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</si>
  <si>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</si>
  <si>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</si>
  <si>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</si>
  <si>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</si>
  <si>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</si>
  <si>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</si>
  <si>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</si>
  <si>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</si>
  <si>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</si>
  <si>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</si>
  <si>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</si>
  <si>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</si>
  <si>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</si>
  <si>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</si>
  <si>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</si>
  <si>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</si>
  <si>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</si>
  <si>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</si>
  <si>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</si>
  <si>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</si>
  <si>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</si>
  <si>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</si>
  <si>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</si>
  <si>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</si>
  <si>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</si>
  <si>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</si>
  <si>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</si>
  <si>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</si>
  <si>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</si>
  <si>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</si>
  <si>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</si>
  <si>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</si>
  <si>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</si>
  <si>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</si>
  <si>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</si>
  <si>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</si>
  <si>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</si>
  <si>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</si>
  <si>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</si>
  <si>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</si>
  <si>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</si>
  <si>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</si>
  <si>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</si>
  <si>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</si>
  <si>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</si>
  <si>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</si>
  <si>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</si>
  <si>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</si>
  <si>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</si>
  <si>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</si>
  <si>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</si>
  <si>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</si>
  <si>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</si>
  <si>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</si>
  <si>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</si>
  <si>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</si>
  <si>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</si>
  <si>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</si>
  <si>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</si>
  <si>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</si>
  <si>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</si>
  <si>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</si>
  <si>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</si>
  <si>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</si>
  <si>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</si>
  <si>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</si>
  <si>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</si>
  <si>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</si>
  <si>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</si>
  <si>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</si>
  <si>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</si>
  <si>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</si>
  <si>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</si>
  <si>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</si>
  <si>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</si>
  <si>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</si>
  <si>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</si>
  <si>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</si>
  <si>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</si>
  <si>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</si>
  <si>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</si>
  <si>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</si>
  <si>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</si>
  <si>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</si>
  <si>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</si>
  <si>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</si>
  <si>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</si>
  <si>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</si>
  <si>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</si>
  <si>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</si>
  <si>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</si>
  <si>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</si>
  <si>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</si>
  <si>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</si>
  <si>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</si>
  <si>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</si>
  <si>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</si>
  <si>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</si>
  <si>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</si>
  <si>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</si>
  <si>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</si>
  <si>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</si>
  <si>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</si>
  <si>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</si>
  <si>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</si>
  <si>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</si>
  <si>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</si>
  <si>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</si>
  <si>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</si>
  <si>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</si>
  <si>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</si>
  <si>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</si>
  <si>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</si>
  <si>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</si>
  <si>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</si>
  <si>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</si>
  <si>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</si>
  <si>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</si>
  <si>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</si>
  <si>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</si>
  <si>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</si>
  <si>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</si>
  <si>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</si>
  <si>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</si>
  <si>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</si>
  <si>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</si>
  <si>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</si>
  <si>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</si>
  <si>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</si>
  <si>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</si>
  <si>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</si>
  <si>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</si>
  <si>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</si>
  <si>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</si>
  <si>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</si>
  <si>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</si>
  <si>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</si>
  <si>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</si>
  <si>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</si>
  <si>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</si>
  <si>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</si>
  <si>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</si>
  <si>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</si>
  <si>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</si>
  <si>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</si>
  <si>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</si>
  <si>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</si>
  <si>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</si>
  <si>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</si>
  <si>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</si>
  <si>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</si>
  <si>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</si>
  <si>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</si>
  <si>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</si>
  <si>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</si>
  <si>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</si>
  <si>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</si>
  <si>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</si>
  <si>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</si>
  <si>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</si>
  <si>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</si>
  <si>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</si>
  <si>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</si>
  <si>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</si>
  <si>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</si>
  <si>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</si>
  <si>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</si>
  <si>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</si>
  <si>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</si>
  <si>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</si>
  <si>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</si>
  <si>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</si>
  <si>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</si>
  <si>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</si>
  <si>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</si>
  <si>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</si>
  <si>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</si>
  <si>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</si>
  <si>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</si>
  <si>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</si>
  <si>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</si>
  <si>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</si>
  <si>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</si>
  <si>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</si>
  <si>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</si>
  <si>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</si>
  <si>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</si>
  <si>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</si>
  <si>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</si>
  <si>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</si>
  <si>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</si>
  <si>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</si>
  <si>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</si>
  <si>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</si>
  <si>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</si>
  <si>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</si>
  <si>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</si>
  <si>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</si>
  <si>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</si>
  <si>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</si>
  <si>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</si>
  <si>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</si>
  <si>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</si>
  <si>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</si>
  <si>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</si>
  <si>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</si>
  <si>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</si>
  <si>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</si>
  <si>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</si>
  <si>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</si>
  <si>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</si>
  <si>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</si>
  <si>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</si>
  <si>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</si>
  <si>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</si>
  <si>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</si>
  <si>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</si>
  <si>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</si>
  <si>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</si>
  <si>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</si>
  <si>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</si>
  <si>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</si>
  <si>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</si>
  <si>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</si>
  <si>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</si>
  <si>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</si>
  <si>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</si>
  <si>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</si>
  <si>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</si>
  <si>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</si>
  <si>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</si>
  <si>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</si>
  <si>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</si>
  <si>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</si>
  <si>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</si>
  <si>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</si>
  <si>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</si>
  <si>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</si>
  <si>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</si>
  <si>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</si>
  <si>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</si>
  <si>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</si>
  <si>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</si>
  <si>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</si>
  <si>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</si>
  <si>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</si>
  <si>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</si>
  <si>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</si>
  <si>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</si>
  <si>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</si>
  <si>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</si>
  <si>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</si>
  <si>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</si>
  <si>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</si>
  <si>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</si>
  <si>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</si>
  <si>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</si>
  <si>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</si>
  <si>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</si>
  <si>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</si>
  <si>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</si>
  <si>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</si>
  <si>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</si>
  <si>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</si>
  <si>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</si>
  <si>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</si>
  <si>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</si>
  <si>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</si>
  <si>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</si>
  <si>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</si>
  <si>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</si>
  <si>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</si>
  <si>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</si>
  <si>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</si>
  <si>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</si>
  <si>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</si>
  <si>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</si>
  <si>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</si>
  <si>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</si>
  <si>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</si>
  <si>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</si>
  <si>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</si>
  <si>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</si>
  <si>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</si>
  <si>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</si>
  <si>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</si>
  <si>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</si>
  <si>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</si>
  <si>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</si>
  <si>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</si>
  <si>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</si>
  <si>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</si>
  <si>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</si>
  <si>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</si>
  <si>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</si>
  <si>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</si>
  <si>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</si>
  <si>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</si>
  <si>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</si>
  <si>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</si>
  <si>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</si>
  <si>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</si>
  <si>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</si>
  <si>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</si>
  <si>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</si>
  <si>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</si>
  <si>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</si>
  <si>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</si>
  <si>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</si>
  <si>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</si>
  <si>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</si>
  <si>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</si>
  <si>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</si>
  <si>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</si>
  <si>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</si>
  <si>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</si>
  <si>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</si>
  <si>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</si>
  <si>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</si>
  <si>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</si>
  <si>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</si>
  <si>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</si>
  <si>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</si>
  <si>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</si>
  <si>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</si>
  <si>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</si>
  <si>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</si>
  <si>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</si>
  <si>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</si>
  <si>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</si>
  <si>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</si>
  <si>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</si>
  <si>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</si>
  <si>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</si>
  <si>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</si>
  <si>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</si>
  <si>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</si>
  <si>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</si>
  <si>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</si>
  <si>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</si>
  <si>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</si>
  <si>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</si>
  <si>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</si>
  <si>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</si>
  <si>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</si>
  <si>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</si>
  <si>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</si>
  <si>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</si>
  <si>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</si>
  <si>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</si>
  <si>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</si>
  <si>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</si>
  <si>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</si>
  <si>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</si>
  <si>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</si>
  <si>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</si>
  <si>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</si>
  <si>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</si>
  <si>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</si>
  <si>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</si>
  <si>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</si>
  <si>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</si>
  <si>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</si>
  <si>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</si>
  <si>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</si>
  <si>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</si>
  <si>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</si>
  <si>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</si>
  <si>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</si>
  <si>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</si>
  <si>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</si>
  <si>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</si>
  <si>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</si>
  <si>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</si>
  <si>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</si>
  <si>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</si>
  <si>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</si>
  <si>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</si>
  <si>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</si>
  <si>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</si>
  <si>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</si>
  <si>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</si>
  <si>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</si>
  <si>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</si>
  <si>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</si>
  <si>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</si>
  <si>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</si>
  <si>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</si>
  <si>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</si>
  <si>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</si>
  <si>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</si>
  <si>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</si>
  <si>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</si>
  <si>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</si>
  <si>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</si>
  <si>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</si>
  <si>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</si>
  <si>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</si>
  <si>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</si>
  <si>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</si>
  <si>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</si>
  <si>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</si>
  <si>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</si>
  <si>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</si>
  <si>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</si>
  <si>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</si>
  <si>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</si>
  <si>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</si>
  <si>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</si>
  <si>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</si>
  <si>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</si>
  <si>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</si>
  <si>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</si>
  <si>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</si>
  <si>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</si>
  <si>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</si>
  <si>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</si>
  <si>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</si>
  <si>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</si>
  <si>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</si>
  <si>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</si>
  <si>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</si>
  <si>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</si>
  <si>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</si>
  <si>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</si>
  <si>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</si>
  <si>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</si>
  <si>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</si>
  <si>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</si>
  <si>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</si>
  <si>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</si>
  <si>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</si>
  <si>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</si>
  <si>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</si>
  <si>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</si>
  <si>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</si>
  <si>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</si>
  <si>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</si>
  <si>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</si>
  <si>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</si>
  <si>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</si>
  <si>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</si>
  <si>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</si>
  <si>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</si>
  <si>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</si>
  <si>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</si>
  <si>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</si>
  <si>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</si>
  <si>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</si>
  <si>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</si>
  <si>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</si>
  <si>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</si>
  <si>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</si>
  <si>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</si>
  <si>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</si>
  <si>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</si>
  <si>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</si>
  <si>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</si>
  <si>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</si>
  <si>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</si>
  <si>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</si>
  <si>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</si>
  <si>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</si>
  <si>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</si>
  <si>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</si>
  <si>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</si>
  <si>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</si>
  <si>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</si>
  <si>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</si>
  <si>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</si>
  <si>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</si>
  <si>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</si>
  <si>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</si>
  <si>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</si>
  <si>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</si>
  <si>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</si>
  <si>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</si>
  <si>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</si>
  <si>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</si>
  <si>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</si>
  <si>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</si>
  <si>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</si>
  <si>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</si>
  <si>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</si>
  <si>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</si>
  <si>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</si>
  <si>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</si>
  <si>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</si>
  <si>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</si>
  <si>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</si>
  <si>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</si>
  <si>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</si>
  <si>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</si>
  <si>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</si>
  <si>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</si>
  <si>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</si>
  <si>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</si>
  <si>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</si>
  <si>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</si>
  <si>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</si>
  <si>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</si>
  <si>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</si>
  <si>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</si>
  <si>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</si>
  <si>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</si>
  <si>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</si>
  <si>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</si>
  <si>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</si>
  <si>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</si>
  <si>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</si>
  <si>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</si>
  <si>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</si>
  <si>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</si>
  <si>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</si>
  <si>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</si>
  <si>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</si>
  <si>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</si>
  <si>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</si>
  <si>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</si>
  <si>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</si>
  <si>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</si>
  <si>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</si>
  <si>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</si>
  <si>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</si>
  <si>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</si>
  <si>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</si>
  <si>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</si>
  <si>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</si>
  <si>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</si>
  <si>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</si>
  <si>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</si>
  <si>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</si>
  <si>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</si>
  <si>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</si>
  <si>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</si>
  <si>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</si>
  <si>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</si>
  <si>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</si>
  <si>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</si>
  <si>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</si>
  <si>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</si>
  <si>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</si>
  <si>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</si>
  <si>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</si>
  <si>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</si>
  <si>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</si>
  <si>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</si>
  <si>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</si>
  <si>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</si>
  <si>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</si>
  <si>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</si>
  <si>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</si>
  <si>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</si>
  <si>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</si>
  <si>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</si>
  <si>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</si>
  <si>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</si>
  <si>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</si>
  <si>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</si>
  <si>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</si>
  <si>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</si>
  <si>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</si>
  <si>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</si>
  <si>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</si>
  <si>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</si>
  <si>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</si>
  <si>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</si>
  <si>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</si>
  <si>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</si>
  <si>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</si>
  <si>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</si>
  <si>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</si>
  <si>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</si>
  <si>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</si>
  <si>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</si>
  <si>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</si>
  <si>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</si>
  <si>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</si>
  <si>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</si>
  <si>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</si>
  <si>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</si>
  <si>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</si>
  <si>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</si>
  <si>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</si>
  <si>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</si>
  <si>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</si>
  <si>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</si>
  <si>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</si>
  <si>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</si>
  <si>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</si>
  <si>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</si>
  <si>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</si>
  <si>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</si>
  <si>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</si>
  <si>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</si>
  <si>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</si>
  <si>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</si>
  <si>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</si>
  <si>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</si>
  <si>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</si>
  <si>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</si>
  <si>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</si>
  <si>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</si>
  <si>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</si>
  <si>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</si>
  <si>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</si>
  <si>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</si>
  <si>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</si>
  <si>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</si>
  <si>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</si>
  <si>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</si>
  <si>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</si>
  <si>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</si>
  <si>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</si>
  <si>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</si>
  <si>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</si>
  <si>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</si>
  <si>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</si>
  <si>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</si>
  <si>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</si>
  <si>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</si>
  <si>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</si>
  <si>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</si>
  <si>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</si>
  <si>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</si>
  <si>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</si>
  <si>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</si>
  <si>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</si>
  <si>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</si>
  <si>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</si>
  <si>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</si>
  <si>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</si>
  <si>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</si>
  <si>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</si>
  <si>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</si>
  <si>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</si>
  <si>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</si>
  <si>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</si>
  <si>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</si>
  <si>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</si>
  <si>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</si>
  <si>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</si>
  <si>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</si>
  <si>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</si>
  <si>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</si>
  <si>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</si>
  <si>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</si>
  <si>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</si>
  <si>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</si>
  <si>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</si>
  <si>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</si>
  <si>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</si>
  <si>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</si>
  <si>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</si>
  <si>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</si>
  <si>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</si>
  <si>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</si>
  <si>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</si>
  <si>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</si>
  <si>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</si>
  <si>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</si>
  <si>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</si>
  <si>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</si>
  <si>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</si>
  <si>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</si>
  <si>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</si>
  <si>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</si>
  <si>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</si>
  <si>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</si>
  <si>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</si>
  <si>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</si>
  <si>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</si>
  <si>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</si>
  <si>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</si>
  <si>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</si>
  <si>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</si>
  <si>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</si>
  <si>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</si>
  <si>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</si>
  <si>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</si>
  <si>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</si>
  <si>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</si>
  <si>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</si>
  <si>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</si>
  <si>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</si>
  <si>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</si>
  <si>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</si>
  <si>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</si>
  <si>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</si>
  <si>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</si>
  <si>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</si>
  <si>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</si>
  <si>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</si>
  <si>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</si>
  <si>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</si>
  <si>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</si>
  <si>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</si>
  <si>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</si>
  <si>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</si>
  <si>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</si>
  <si>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</si>
  <si>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</si>
  <si>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</si>
  <si>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</si>
  <si>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</si>
  <si>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</si>
  <si>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</si>
  <si>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</si>
  <si>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</si>
  <si>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</si>
  <si>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</si>
  <si>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</si>
  <si>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</si>
  <si>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</si>
  <si>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</si>
  <si>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</si>
  <si>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</si>
  <si>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</si>
  <si>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</si>
  <si>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</si>
  <si>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</si>
  <si>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</si>
  <si>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</si>
  <si>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</si>
  <si>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</si>
  <si>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</si>
  <si>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</si>
  <si>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</si>
  <si>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</si>
  <si>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</si>
  <si>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</si>
  <si>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</si>
  <si>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</si>
  <si>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</si>
  <si>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</si>
  <si>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</si>
  <si>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</si>
  <si>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</si>
  <si>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</si>
  <si>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</si>
  <si>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</si>
  <si>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</si>
  <si>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</si>
  <si>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</si>
  <si>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</si>
  <si>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</si>
  <si>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</si>
  <si>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</si>
  <si>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</si>
  <si>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</si>
  <si>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</si>
  <si>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</si>
  <si>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</si>
  <si>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</si>
  <si>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</si>
  <si>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</si>
  <si>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</si>
  <si>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</si>
  <si>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</si>
  <si>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</si>
  <si>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</si>
  <si>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</si>
  <si>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</si>
  <si>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</si>
  <si>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</si>
  <si>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</si>
  <si>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</si>
  <si>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</si>
  <si>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</si>
  <si>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</si>
  <si>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</si>
  <si>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</si>
  <si>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</si>
  <si>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</si>
  <si>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</si>
  <si>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</si>
  <si>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</si>
  <si>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</si>
  <si>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</si>
  <si>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</si>
  <si>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</si>
  <si>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</si>
  <si>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</si>
  <si>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</si>
  <si>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</si>
  <si>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</si>
  <si>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</si>
  <si>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</si>
  <si>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</si>
  <si>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</si>
  <si>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</si>
  <si>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</si>
  <si>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</si>
  <si>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</si>
  <si>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</si>
  <si>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</si>
  <si>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</si>
  <si>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</si>
  <si>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</si>
  <si>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</si>
  <si>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</si>
  <si>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</si>
  <si>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</si>
  <si>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</si>
  <si>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</si>
  <si>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</si>
  <si>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</si>
  <si>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</si>
  <si>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</si>
  <si>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</si>
  <si>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</si>
  <si>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</si>
  <si>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</si>
  <si>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</si>
  <si>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</si>
  <si>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</si>
  <si>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</si>
  <si>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</si>
  <si>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</si>
  <si>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</si>
  <si>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</si>
  <si>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</si>
  <si>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</si>
  <si>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</si>
  <si>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</si>
  <si>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</si>
  <si>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</si>
  <si>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</si>
  <si>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</si>
  <si>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</si>
  <si>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</si>
  <si>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</si>
  <si>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</si>
  <si>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</si>
  <si>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</si>
  <si>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</si>
  <si>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</si>
  <si>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</si>
  <si>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</si>
  <si>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</si>
  <si>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</si>
  <si>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</si>
  <si>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</si>
  <si>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</si>
  <si>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</si>
  <si>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</si>
  <si>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</si>
  <si>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</si>
  <si>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</si>
  <si>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</si>
  <si>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</si>
  <si>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</si>
  <si>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</si>
  <si>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</si>
  <si>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</si>
  <si>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</si>
  <si>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</si>
  <si>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</si>
  <si>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</si>
  <si>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</si>
  <si>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</si>
  <si>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</si>
  <si>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</si>
  <si>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</si>
  <si>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</si>
  <si>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</si>
  <si>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</si>
  <si>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</si>
  <si>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</si>
  <si>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</si>
  <si>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</si>
  <si>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</si>
  <si>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</si>
  <si>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</si>
  <si>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</si>
  <si>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</si>
  <si>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</si>
  <si>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</si>
  <si>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</si>
  <si>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</si>
  <si>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</si>
  <si>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</si>
  <si>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</si>
  <si>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</si>
  <si>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</si>
  <si>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</si>
  <si>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</si>
  <si>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</si>
  <si>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</si>
  <si>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</si>
  <si>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</si>
  <si>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</si>
  <si>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</si>
  <si>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</si>
  <si>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</si>
  <si>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</si>
  <si>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</si>
  <si>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</si>
  <si>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</si>
  <si>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</si>
  <si>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</si>
  <si>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</si>
  <si>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</si>
  <si>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</si>
  <si>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</si>
  <si>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</si>
  <si>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</si>
  <si>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</si>
  <si>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</si>
  <si>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</si>
  <si>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</si>
  <si>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</si>
  <si>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</si>
  <si>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</si>
  <si>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</si>
  <si>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</si>
  <si>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</si>
  <si>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</si>
  <si>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</si>
  <si>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</si>
  <si>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</si>
  <si>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</si>
  <si>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</si>
  <si>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</si>
  <si>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</si>
  <si>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</si>
  <si>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</si>
  <si>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</si>
  <si>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</si>
  <si>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</si>
  <si>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</si>
  <si>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</si>
  <si>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</si>
  <si>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</si>
  <si>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</si>
  <si>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</si>
  <si>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</si>
  <si>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</si>
  <si>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</si>
  <si>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</si>
  <si>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</si>
  <si>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</si>
  <si>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</si>
  <si>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</si>
  <si>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</si>
  <si>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</si>
  <si>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</si>
  <si>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</si>
  <si>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</si>
  <si>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</si>
  <si>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</si>
  <si>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</si>
  <si>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</si>
  <si>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</si>
  <si>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</si>
  <si>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</si>
  <si>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</si>
  <si>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</si>
  <si>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</si>
  <si>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</si>
  <si>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</si>
  <si>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</si>
  <si>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</si>
  <si>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</si>
  <si>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</si>
  <si>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</si>
  <si>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</si>
  <si>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</si>
  <si>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</si>
  <si>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</si>
  <si>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</si>
  <si>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</si>
  <si>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</si>
  <si>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</si>
  <si>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</si>
  <si>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</si>
  <si>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</si>
  <si>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</si>
  <si>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</si>
  <si>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</si>
  <si>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</si>
  <si>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</si>
  <si>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</si>
  <si>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</si>
  <si>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</si>
  <si>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</si>
  <si>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</si>
  <si>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</si>
  <si>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</si>
  <si>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</si>
  <si>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</si>
  <si>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</si>
  <si>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</si>
  <si>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</si>
  <si>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</si>
  <si>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</si>
  <si>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</si>
  <si>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</si>
  <si>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</si>
  <si>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</si>
  <si>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</si>
  <si>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</si>
  <si>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</si>
  <si>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</si>
  <si>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</si>
  <si>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</si>
  <si>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</si>
  <si>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</si>
  <si>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</si>
  <si>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</si>
  <si>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</si>
  <si>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</si>
  <si>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</si>
  <si>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</si>
  <si>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</si>
  <si>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</si>
  <si>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</si>
  <si>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</si>
  <si>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</si>
  <si>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</si>
  <si>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</si>
  <si>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</si>
  <si>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</si>
  <si>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</si>
  <si>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</si>
  <si>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</si>
  <si>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</si>
  <si>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</si>
  <si>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</si>
  <si>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</si>
  <si>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</si>
  <si>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</si>
  <si>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</si>
  <si>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</si>
  <si>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</si>
  <si>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</si>
  <si>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</si>
  <si>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</si>
  <si>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</si>
  <si>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</si>
  <si>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</si>
  <si>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</si>
  <si>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</si>
  <si>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</si>
  <si>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</si>
  <si>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</si>
  <si>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</si>
  <si>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</si>
  <si>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</si>
  <si>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</si>
  <si>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</si>
  <si>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</si>
  <si>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</si>
  <si>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</si>
  <si>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</si>
  <si>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</si>
  <si>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</si>
  <si>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</si>
  <si>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</si>
  <si>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</si>
  <si>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</si>
  <si>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</si>
  <si>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</si>
  <si>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</si>
  <si>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</si>
  <si>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</si>
  <si>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</si>
  <si>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</si>
  <si>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</si>
  <si>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</si>
  <si>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</si>
  <si>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</si>
  <si>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</si>
  <si>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</si>
  <si>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</si>
  <si>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</si>
  <si>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</si>
  <si>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</si>
  <si>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</si>
  <si>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</si>
  <si>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</si>
  <si>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</si>
  <si>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</si>
  <si>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</si>
  <si>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</si>
  <si>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</si>
  <si>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</si>
  <si>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</si>
  <si>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</si>
  <si>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</si>
  <si>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</si>
  <si>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</si>
  <si>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</si>
  <si>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</si>
  <si>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</si>
  <si>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</si>
  <si>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</si>
  <si>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</si>
  <si>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</si>
  <si>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</si>
  <si>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</si>
  <si>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</si>
  <si>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</si>
  <si>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</si>
  <si>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</si>
  <si>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</si>
  <si>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</si>
  <si>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</si>
  <si>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</si>
  <si>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</si>
  <si>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</si>
  <si>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</si>
  <si>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</si>
  <si>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</si>
  <si>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</si>
  <si>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</si>
  <si>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</si>
  <si>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</si>
  <si>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</si>
  <si>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</si>
  <si>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</si>
  <si>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</si>
  <si>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</si>
  <si>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</si>
  <si>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</si>
  <si>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</si>
  <si>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</si>
  <si>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</si>
  <si>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</si>
  <si>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</si>
  <si>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</si>
  <si>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</si>
  <si>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</si>
  <si>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</si>
  <si>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</si>
  <si>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</si>
  <si>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</si>
  <si>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</si>
  <si>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</si>
  <si>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</si>
  <si>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</si>
  <si>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</si>
  <si>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</si>
  <si>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</si>
  <si>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</si>
  <si>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</si>
  <si>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</si>
  <si>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</si>
  <si>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</si>
  <si>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</si>
  <si>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</si>
  <si>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</si>
  <si>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</si>
  <si>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</si>
  <si>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</si>
  <si>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</si>
  <si>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</si>
  <si>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</si>
  <si>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</si>
  <si>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</si>
  <si>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</si>
  <si>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</si>
  <si>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</si>
  <si>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</si>
  <si>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</si>
  <si>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</si>
  <si>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</si>
  <si>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</si>
  <si>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</si>
  <si>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</si>
  <si>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</si>
  <si>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</si>
  <si>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</si>
  <si>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</si>
  <si>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</si>
  <si>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</si>
  <si>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</si>
  <si>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</si>
  <si>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</si>
  <si>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</si>
  <si>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</si>
  <si>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</si>
  <si>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</si>
  <si>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</si>
  <si>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</si>
  <si>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</si>
  <si>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</si>
  <si>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</si>
  <si>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</si>
  <si>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</si>
  <si>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</si>
  <si>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</si>
  <si>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</si>
  <si>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</si>
  <si>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</si>
  <si>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</si>
  <si>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</si>
  <si>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</si>
  <si>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</si>
  <si>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</si>
  <si>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</si>
  <si>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</si>
  <si>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</si>
  <si>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</si>
  <si>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</si>
  <si>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</si>
  <si>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</si>
  <si>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</si>
  <si>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</si>
  <si>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</si>
  <si>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</si>
  <si>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</si>
  <si>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</si>
  <si>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</si>
  <si>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</si>
  <si>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</si>
  <si>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</si>
  <si>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</si>
  <si>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</si>
  <si>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</si>
  <si>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</si>
  <si>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</si>
  <si>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</si>
  <si>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</si>
  <si>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</si>
  <si>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</si>
  <si>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</si>
  <si>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</si>
  <si>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</si>
  <si>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</si>
  <si>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</si>
  <si>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</si>
  <si>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</si>
  <si>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</si>
  <si>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</si>
  <si>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</si>
  <si>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</si>
  <si>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</si>
  <si>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</si>
  <si>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</si>
  <si>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</si>
  <si>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</si>
  <si>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</si>
  <si>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</si>
  <si>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</si>
  <si>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</si>
  <si>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</si>
  <si>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</si>
  <si>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</si>
  <si>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</si>
  <si>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</si>
  <si>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</si>
  <si>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</si>
  <si>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</si>
  <si>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</si>
  <si>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</si>
  <si>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</si>
  <si>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</si>
  <si>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</si>
  <si>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</si>
  <si>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</si>
  <si>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</si>
  <si>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</si>
  <si>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</si>
  <si>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</si>
  <si>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</si>
  <si>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</si>
  <si>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</si>
  <si>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</si>
  <si>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</si>
  <si>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</si>
  <si>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</si>
  <si>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</si>
  <si>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</si>
  <si>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</si>
  <si>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</si>
  <si>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</si>
  <si>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</si>
  <si>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</si>
  <si>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</si>
  <si>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</si>
  <si>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</si>
  <si>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</si>
  <si>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</si>
  <si>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</si>
  <si>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</si>
  <si>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</si>
  <si>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</si>
  <si>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</si>
  <si>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</si>
  <si>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</si>
  <si>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</si>
  <si>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</si>
  <si>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</si>
  <si>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</si>
  <si>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</si>
  <si>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</si>
  <si>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</si>
  <si>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</si>
  <si>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</si>
  <si>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</si>
  <si>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</si>
  <si>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</si>
  <si>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</si>
  <si>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</si>
  <si>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</si>
  <si>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</si>
  <si>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</si>
  <si>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</si>
  <si>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</si>
  <si>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</si>
  <si>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</si>
  <si>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</si>
  <si>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</si>
  <si>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</si>
  <si>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</si>
  <si>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</si>
  <si>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</si>
  <si>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</si>
  <si>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</si>
  <si>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</si>
  <si>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</si>
  <si>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</si>
  <si>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</si>
  <si>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</si>
  <si>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</si>
  <si>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</si>
  <si>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</si>
  <si>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</si>
  <si>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</si>
  <si>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</si>
  <si>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</si>
  <si>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</si>
  <si>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</si>
  <si>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</si>
  <si>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</si>
  <si>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</si>
  <si>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</si>
  <si>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</si>
  <si>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</si>
  <si>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</si>
  <si>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</si>
  <si>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</si>
  <si>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</si>
  <si>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</si>
  <si>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</si>
  <si>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</si>
  <si>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</si>
  <si>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</si>
  <si>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</si>
  <si>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</si>
  <si>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</si>
  <si>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</si>
  <si>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</si>
  <si>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</si>
  <si>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</si>
  <si>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</si>
  <si>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</si>
  <si>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</si>
  <si>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</si>
  <si>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</si>
  <si>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</si>
  <si>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</si>
  <si>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</si>
  <si>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</si>
  <si>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</si>
  <si>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</si>
  <si>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</si>
  <si>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</si>
  <si>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</si>
  <si>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</si>
  <si>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</si>
  <si>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</si>
  <si>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</si>
  <si>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</si>
  <si>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</si>
  <si>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</si>
  <si>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</si>
  <si>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</si>
  <si>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</si>
  <si>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</si>
  <si>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</si>
  <si>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</si>
  <si>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</si>
  <si>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</si>
  <si>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</si>
  <si>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</si>
  <si>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</si>
  <si>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</si>
  <si>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</si>
  <si>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</si>
  <si>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</si>
  <si>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</si>
  <si>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</si>
  <si>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</si>
  <si>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</si>
  <si>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</si>
  <si>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</si>
  <si>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</si>
  <si>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</si>
  <si>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</si>
  <si>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</si>
  <si>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</si>
  <si>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</si>
  <si>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</si>
  <si>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</si>
  <si>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</si>
  <si>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</si>
  <si>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</si>
  <si>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</si>
  <si>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</si>
  <si>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</si>
  <si>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</si>
  <si>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</si>
  <si>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</si>
  <si>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</si>
  <si>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</si>
  <si>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</si>
  <si>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</si>
  <si>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</si>
  <si>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</si>
  <si>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</si>
  <si>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</si>
  <si>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</si>
  <si>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</si>
  <si>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</si>
  <si>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</si>
  <si>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</si>
  <si>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</si>
  <si>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</si>
  <si>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</si>
  <si>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</si>
  <si>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</si>
  <si>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</si>
  <si>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</si>
  <si>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</si>
  <si>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</si>
  <si>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</si>
  <si>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</si>
  <si>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</si>
  <si>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</si>
  <si>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</si>
  <si>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</si>
  <si>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</si>
  <si>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</si>
  <si>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</si>
  <si>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</si>
  <si>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</si>
  <si>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</si>
  <si>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</si>
  <si>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</si>
  <si>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</si>
  <si>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</si>
  <si>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</si>
  <si>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</si>
  <si>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</si>
  <si>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</si>
  <si>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</si>
  <si>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</si>
  <si>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</si>
  <si>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</si>
  <si>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</si>
  <si>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</si>
  <si>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</si>
  <si>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</si>
  <si>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</si>
  <si>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</si>
  <si>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</si>
  <si>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</si>
  <si>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</si>
  <si>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</si>
  <si>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</si>
  <si>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</si>
  <si>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</si>
  <si>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</si>
  <si>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</si>
  <si>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</si>
  <si>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</si>
  <si>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</si>
  <si>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</si>
  <si>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</si>
  <si>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</si>
  <si>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</si>
  <si>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</si>
  <si>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</si>
  <si>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</si>
  <si>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</si>
  <si>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</si>
  <si>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</si>
  <si>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</si>
  <si>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</si>
  <si>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</si>
  <si>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</si>
  <si>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</si>
  <si>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</si>
  <si>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</si>
  <si>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</si>
  <si>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</si>
  <si>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</si>
  <si>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</si>
  <si>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</si>
  <si>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</si>
  <si>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</si>
  <si>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</si>
  <si>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</si>
  <si>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</si>
  <si>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</si>
  <si>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</si>
  <si>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</si>
  <si>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</si>
  <si>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</si>
  <si>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</si>
  <si>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</si>
  <si>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</si>
  <si>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</si>
  <si>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</si>
  <si>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</si>
  <si>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</si>
  <si>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</si>
  <si>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</si>
  <si>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</si>
  <si>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</si>
  <si>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</si>
  <si>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</si>
  <si>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</si>
  <si>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</si>
  <si>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</si>
  <si>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</si>
  <si>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</si>
  <si>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</si>
  <si>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</si>
  <si>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</si>
  <si>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</si>
  <si>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</si>
  <si>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</si>
  <si>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</si>
  <si>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</si>
  <si>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</si>
  <si>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</si>
  <si>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</si>
  <si>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</si>
  <si>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</si>
  <si>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</si>
  <si>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</si>
  <si>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</si>
  <si>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</si>
  <si>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</si>
  <si>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</si>
  <si>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</si>
  <si>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</si>
  <si>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</si>
  <si>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</si>
  <si>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</si>
  <si>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</si>
  <si>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</si>
  <si>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</si>
  <si>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</si>
  <si>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</si>
  <si>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</si>
  <si>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</si>
  <si>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</si>
  <si>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</si>
  <si>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</si>
  <si>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</si>
  <si>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</si>
  <si>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</si>
  <si>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</si>
  <si>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</si>
  <si>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</si>
  <si>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</si>
  <si>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</si>
  <si>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</si>
  <si>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</si>
  <si>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</si>
  <si>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</si>
  <si>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</si>
  <si>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</si>
  <si>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</si>
  <si>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</si>
  <si>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</si>
  <si>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</si>
  <si>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</si>
  <si>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</si>
  <si>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</si>
  <si>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</si>
  <si>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</si>
  <si>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</si>
  <si>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</si>
  <si>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</si>
  <si>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</si>
  <si>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</si>
  <si>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</si>
  <si>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</si>
  <si>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</si>
  <si>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</si>
  <si>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</si>
  <si>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</si>
  <si>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</si>
  <si>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</si>
  <si>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</si>
  <si>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</si>
  <si>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</si>
  <si>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</si>
  <si>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</si>
  <si>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</si>
  <si>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</si>
  <si>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</si>
  <si>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</si>
  <si>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</si>
  <si>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</si>
  <si>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</si>
  <si>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</si>
  <si>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</si>
  <si>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</si>
  <si>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</si>
  <si>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</si>
  <si>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</si>
  <si>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</si>
  <si>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</si>
  <si>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</si>
  <si>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</si>
  <si>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</si>
  <si>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</si>
  <si>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</si>
  <si>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</si>
  <si>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</si>
  <si>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</si>
  <si>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</si>
  <si>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</si>
  <si>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</si>
  <si>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</si>
  <si>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</si>
  <si>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</si>
  <si>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</si>
  <si>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</si>
  <si>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</si>
  <si>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</si>
  <si>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</si>
  <si>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</si>
  <si>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</si>
  <si>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</si>
  <si>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</si>
  <si>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</si>
  <si>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</si>
  <si>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</si>
  <si>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</si>
  <si>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</si>
  <si>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</si>
  <si>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</si>
  <si>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</si>
  <si>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</si>
  <si>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</si>
  <si>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</si>
  <si>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</si>
  <si>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</si>
  <si>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</si>
  <si>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</si>
  <si>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</si>
  <si>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</si>
  <si>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</si>
  <si>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</si>
  <si>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</si>
  <si>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</si>
  <si>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</si>
  <si>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</si>
  <si>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</si>
  <si>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</si>
  <si>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</si>
  <si>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</si>
  <si>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</si>
  <si>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</si>
  <si>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</si>
  <si>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</si>
  <si>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</si>
  <si>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</si>
  <si>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</si>
  <si>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</si>
  <si>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</si>
  <si>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</si>
  <si>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</si>
  <si>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</si>
  <si>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</si>
  <si>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</si>
  <si>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</si>
  <si>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</si>
  <si>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</si>
  <si>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</si>
  <si>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</si>
  <si>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</si>
  <si>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</si>
  <si>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</si>
  <si>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</si>
  <si>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</si>
  <si>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</si>
  <si>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</si>
  <si>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</si>
  <si>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</si>
  <si>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</si>
  <si>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</si>
  <si>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</si>
  <si>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</si>
  <si>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</si>
  <si>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</si>
  <si>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</si>
  <si>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</si>
  <si>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</si>
  <si>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</si>
  <si>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</si>
  <si>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</si>
  <si>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</si>
  <si>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</si>
  <si>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</si>
  <si>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</si>
  <si>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</si>
  <si>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</si>
  <si>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</si>
  <si>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</si>
  <si>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</si>
  <si>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</si>
  <si>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</si>
  <si>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</si>
  <si>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</si>
  <si>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</si>
  <si>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</si>
  <si>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</si>
  <si>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</si>
  <si>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</si>
  <si>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</si>
  <si>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</si>
  <si>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</si>
  <si>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</si>
  <si>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</si>
  <si>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</si>
  <si>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</si>
  <si>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</si>
  <si>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</si>
  <si>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</si>
  <si>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</si>
  <si>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</si>
  <si>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</si>
  <si>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</si>
  <si>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</si>
  <si>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</si>
  <si>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</si>
  <si>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</si>
  <si>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</si>
  <si>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</si>
  <si>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</si>
  <si>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</si>
  <si>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</si>
  <si>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</si>
  <si>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</si>
  <si>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</si>
  <si>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</si>
  <si>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</si>
  <si>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</si>
  <si>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</si>
  <si>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</si>
  <si>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</si>
  <si>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</si>
  <si>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</si>
  <si>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</si>
  <si>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</si>
  <si>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</si>
  <si>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</si>
  <si>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</si>
  <si>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</si>
  <si>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</si>
  <si>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</si>
  <si>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</si>
  <si>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</si>
  <si>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</si>
  <si>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</si>
  <si>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</si>
  <si>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</si>
  <si>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</si>
  <si>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</si>
  <si>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</si>
  <si>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</si>
  <si>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</si>
  <si>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</si>
  <si>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</si>
  <si>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</si>
  <si>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</si>
  <si>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</si>
  <si>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</si>
  <si>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</si>
  <si>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</si>
  <si>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</si>
  <si>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</si>
  <si>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</si>
  <si>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</si>
  <si>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</si>
  <si>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</si>
  <si>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</si>
  <si>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</si>
  <si>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</si>
  <si>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</si>
  <si>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</si>
  <si>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</si>
  <si>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</si>
  <si>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</si>
  <si>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</si>
  <si>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</si>
  <si>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</si>
  <si>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</si>
  <si>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</si>
  <si>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</si>
  <si>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</si>
  <si>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</si>
  <si>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</si>
  <si>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</si>
  <si>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</si>
  <si>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</si>
  <si>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</si>
  <si>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</si>
  <si>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</si>
  <si>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</si>
  <si>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</si>
  <si>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</si>
  <si>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</si>
  <si>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</si>
  <si>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</si>
  <si>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</si>
  <si>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</si>
  <si>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</si>
  <si>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</si>
  <si>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</si>
  <si>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</si>
  <si>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</si>
  <si>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</si>
  <si>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</si>
  <si>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</si>
  <si>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</si>
  <si>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</si>
  <si>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</si>
  <si>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</si>
  <si>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</si>
  <si>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</si>
  <si>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</si>
  <si>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</si>
  <si>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</si>
  <si>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</si>
  <si>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</si>
  <si>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</si>
  <si>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</si>
  <si>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</si>
  <si>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</si>
  <si>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</si>
  <si>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</si>
  <si>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</si>
  <si>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</si>
  <si>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</si>
  <si>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</si>
  <si>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</si>
  <si>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</si>
  <si>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</si>
  <si>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</si>
  <si>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</si>
  <si>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</si>
  <si>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</si>
  <si>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</si>
  <si>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</si>
  <si>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</si>
  <si>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</si>
  <si>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</si>
  <si>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</si>
  <si>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</si>
  <si>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</si>
  <si>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</si>
  <si>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</si>
  <si>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</si>
  <si>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</si>
  <si>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</si>
  <si>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</si>
  <si>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</si>
  <si>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</si>
  <si>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</si>
  <si>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</si>
  <si>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</si>
  <si>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</si>
  <si>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</si>
  <si>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</si>
  <si>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</si>
  <si>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</si>
  <si>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</si>
  <si>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</si>
  <si>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</si>
  <si>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</si>
  <si>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</si>
  <si>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</si>
  <si>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</si>
  <si>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</si>
  <si>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</si>
  <si>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</si>
  <si>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</si>
  <si>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</si>
  <si>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</si>
  <si>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</si>
  <si>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</si>
  <si>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</si>
  <si>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</si>
  <si>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</si>
  <si>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</si>
  <si>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</si>
  <si>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</si>
  <si>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</si>
  <si>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</si>
  <si>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</si>
  <si>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</si>
  <si>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</si>
  <si>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</si>
  <si>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</si>
  <si>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</si>
  <si>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</si>
  <si>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</si>
  <si>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</si>
  <si>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</si>
  <si>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</si>
  <si>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</si>
  <si>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</si>
  <si>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</si>
  <si>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</si>
  <si>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</si>
  <si>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</si>
  <si>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</si>
  <si>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</si>
  <si>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</si>
  <si>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</si>
  <si>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</si>
  <si>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</si>
  <si>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</si>
  <si>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</si>
  <si>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</si>
  <si>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</si>
  <si>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</si>
  <si>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</si>
  <si>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</si>
  <si>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</si>
  <si>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</si>
  <si>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</si>
  <si>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</si>
  <si>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</si>
  <si>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</si>
  <si>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</si>
  <si>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</si>
  <si>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</si>
  <si>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</si>
  <si>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</si>
  <si>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</si>
  <si>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</si>
  <si>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</si>
  <si>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</si>
  <si>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</si>
  <si>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</si>
  <si>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</si>
  <si>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</si>
  <si>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</si>
  <si>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</si>
  <si>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</si>
  <si>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</si>
  <si>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</si>
  <si>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</si>
  <si>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</si>
  <si>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</si>
  <si>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</si>
  <si>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</si>
  <si>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</si>
  <si>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</si>
  <si>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</si>
  <si>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</si>
  <si>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</si>
  <si>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</si>
  <si>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</si>
  <si>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</si>
  <si>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</si>
  <si>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</si>
  <si>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</si>
  <si>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</si>
  <si>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</si>
  <si>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</si>
  <si>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</si>
  <si>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</si>
  <si>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</si>
  <si>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</si>
  <si>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</si>
  <si>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</si>
  <si>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</si>
  <si>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</si>
  <si>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</si>
  <si>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</si>
  <si>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</si>
  <si>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</si>
  <si>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</si>
  <si>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</si>
  <si>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</si>
  <si>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</si>
  <si>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</si>
  <si>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</si>
  <si>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</si>
  <si>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</si>
  <si>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</si>
  <si>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</si>
  <si>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</si>
  <si>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</si>
  <si>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</si>
  <si>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</si>
  <si>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</si>
  <si>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</si>
  <si>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</si>
  <si>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</si>
  <si>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</si>
  <si>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</si>
  <si>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</si>
  <si>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</si>
  <si>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</si>
  <si>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</si>
  <si>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</si>
  <si>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</si>
  <si>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</si>
  <si>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</si>
  <si>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</si>
  <si>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</si>
  <si>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</si>
  <si>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</si>
  <si>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</si>
  <si>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</si>
  <si>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</si>
  <si>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</si>
  <si>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</si>
  <si>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</si>
  <si>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</si>
  <si>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</si>
  <si>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</si>
  <si>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</si>
  <si>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</si>
  <si>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</si>
  <si>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</si>
  <si>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</si>
  <si>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</si>
  <si>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</si>
  <si>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</si>
  <si>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</si>
  <si>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</si>
  <si>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</si>
  <si>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</si>
  <si>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</si>
  <si>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</si>
  <si>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</si>
  <si>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</si>
  <si>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</si>
  <si>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</si>
  <si>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</si>
  <si>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</si>
  <si>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</si>
  <si>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</si>
  <si>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</si>
  <si>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</si>
  <si>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</si>
  <si>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</si>
  <si>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</si>
  <si>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</si>
  <si>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</si>
  <si>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</si>
  <si>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</si>
  <si>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</si>
  <si>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</si>
  <si>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</si>
  <si>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</si>
  <si>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</si>
  <si>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</si>
  <si>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</si>
  <si>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</si>
  <si>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</si>
  <si>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</si>
  <si>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</si>
  <si>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</si>
  <si>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</si>
  <si>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</si>
  <si>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</si>
  <si>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</si>
  <si>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</si>
  <si>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</si>
  <si>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</si>
  <si>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</si>
  <si>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</si>
  <si>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</si>
  <si>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</si>
  <si>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</si>
  <si>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</si>
  <si>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</si>
  <si>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</si>
  <si>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</si>
  <si>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</si>
  <si>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</si>
  <si>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</si>
  <si>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</si>
  <si>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</si>
  <si>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</si>
  <si>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</si>
  <si>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</si>
  <si>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</si>
  <si>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</si>
  <si>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</si>
  <si>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</si>
  <si>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</si>
  <si>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</si>
  <si>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</si>
  <si>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</si>
  <si>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</si>
  <si>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</si>
  <si>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</si>
  <si>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</si>
  <si>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</si>
  <si>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</si>
  <si>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</si>
  <si>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</si>
  <si>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</si>
  <si>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</si>
  <si>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</si>
  <si>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</si>
  <si>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</si>
  <si>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</si>
  <si>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</si>
  <si>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</si>
  <si>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</si>
  <si>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</si>
  <si>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</si>
  <si>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</si>
  <si>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</si>
  <si>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</si>
  <si>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</si>
  <si>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</si>
  <si>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</si>
  <si>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</si>
  <si>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</si>
  <si>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</si>
  <si>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</si>
  <si>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</si>
  <si>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</si>
  <si>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</si>
  <si>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</si>
  <si>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</si>
  <si>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</si>
  <si>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</si>
  <si>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</si>
  <si>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</si>
  <si>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</si>
  <si>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</si>
  <si>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</si>
  <si>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</si>
  <si>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</si>
  <si>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</si>
  <si>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</si>
  <si>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</si>
  <si>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</si>
  <si>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</si>
  <si>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</si>
  <si>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</si>
  <si>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</si>
  <si>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</si>
  <si>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</si>
  <si>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</si>
  <si>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</si>
  <si>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</si>
  <si>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</si>
  <si>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</si>
  <si>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</si>
  <si>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</si>
  <si>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</si>
  <si>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</si>
  <si>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</si>
  <si>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</si>
  <si>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</si>
  <si>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</si>
  <si>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</si>
  <si>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</si>
  <si>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</si>
  <si>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</si>
  <si>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</si>
  <si>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</si>
  <si>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</si>
  <si>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</si>
  <si>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</si>
  <si>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</si>
  <si>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</si>
  <si>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</si>
  <si>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</si>
  <si>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</si>
  <si>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</si>
  <si>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</si>
  <si>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</si>
  <si>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</si>
  <si>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</si>
  <si>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</si>
  <si>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</si>
  <si>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</si>
  <si>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</si>
  <si>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</si>
  <si>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</si>
  <si>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</si>
  <si>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</si>
  <si>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</si>
  <si>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</si>
  <si>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</si>
  <si>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</si>
  <si>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</si>
  <si>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</si>
  <si>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</si>
  <si>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</si>
  <si>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</si>
  <si>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</si>
  <si>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</si>
  <si>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</si>
  <si>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</si>
  <si>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</si>
  <si>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</si>
  <si>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</si>
  <si>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</si>
  <si>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</si>
  <si>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</si>
  <si>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</si>
  <si>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</si>
  <si>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</si>
  <si>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</si>
  <si>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</si>
  <si>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</si>
  <si>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</si>
  <si>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</si>
  <si>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</si>
  <si>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</si>
  <si>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</si>
  <si>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</si>
  <si>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</si>
  <si>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</si>
  <si>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</si>
  <si>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</si>
  <si>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</si>
  <si>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</si>
  <si>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</si>
  <si>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</si>
  <si>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</si>
  <si>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</si>
  <si>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</si>
  <si>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</si>
  <si>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</si>
  <si>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</si>
  <si>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</si>
  <si>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</si>
  <si>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</si>
  <si>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</si>
  <si>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</si>
  <si>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</si>
  <si>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</si>
  <si>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</si>
  <si>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</si>
  <si>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</si>
  <si>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</si>
  <si>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</si>
  <si>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</si>
  <si>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</si>
  <si>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</si>
  <si>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</si>
  <si>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</si>
  <si>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</si>
  <si>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</si>
  <si>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</si>
  <si>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</si>
  <si>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</si>
  <si>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</si>
  <si>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</si>
  <si>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</si>
  <si>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</si>
  <si>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</si>
  <si>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</si>
  <si>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</si>
  <si>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</si>
  <si>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</si>
  <si>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</si>
  <si>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</si>
  <si>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</si>
  <si>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</si>
  <si>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</si>
  <si>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</si>
  <si>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</si>
  <si>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</si>
  <si>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</si>
  <si>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</si>
  <si>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</si>
  <si>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</si>
  <si>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</si>
  <si>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</si>
  <si>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</si>
  <si>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</si>
  <si>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</si>
  <si>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</si>
  <si>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</si>
  <si>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</si>
  <si>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</si>
  <si>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</si>
  <si>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</si>
  <si>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</si>
  <si>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</si>
  <si>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</si>
  <si>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</si>
  <si>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</si>
  <si>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</si>
  <si>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</si>
  <si>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</si>
  <si>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</si>
  <si>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</si>
  <si>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</si>
  <si>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</si>
  <si>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</si>
  <si>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</si>
  <si>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</si>
  <si>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</si>
  <si>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</si>
  <si>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</si>
  <si>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</si>
  <si>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</si>
  <si>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</si>
  <si>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</si>
  <si>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</si>
  <si>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</si>
  <si>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</si>
  <si>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</si>
  <si>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</si>
  <si>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</si>
  <si>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</si>
  <si>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</si>
  <si>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</si>
  <si>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</si>
  <si>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</si>
  <si>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</si>
  <si>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</si>
  <si>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</si>
  <si>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</si>
  <si>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</si>
  <si>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</si>
  <si>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</si>
  <si>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</si>
  <si>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</si>
  <si>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</si>
  <si>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</si>
  <si>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</si>
  <si>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</si>
  <si>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</si>
  <si>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</si>
  <si>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</si>
  <si>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</si>
  <si>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</si>
  <si>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</si>
  <si>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</si>
  <si>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</si>
  <si>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</si>
  <si>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</si>
  <si>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</si>
  <si>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</si>
  <si>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</si>
  <si>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</si>
  <si>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</si>
  <si>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</si>
  <si>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</si>
  <si>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</si>
  <si>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</si>
  <si>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</si>
  <si>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</si>
  <si>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</si>
  <si>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</si>
  <si>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</si>
  <si>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</si>
  <si>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</si>
  <si>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</si>
  <si>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</si>
  <si>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</si>
  <si>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</si>
  <si>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</si>
  <si>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</si>
  <si>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</si>
  <si>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</si>
  <si>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</si>
  <si>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</si>
  <si>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</si>
  <si>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</si>
  <si>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</si>
  <si>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</si>
  <si>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</si>
  <si>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</si>
  <si>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</si>
  <si>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</si>
  <si>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</si>
  <si>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</si>
  <si>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</si>
  <si>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</si>
  <si>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</si>
  <si>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</si>
  <si>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</si>
  <si>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</si>
  <si>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</si>
  <si>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</si>
  <si>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</si>
  <si>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</si>
  <si>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</si>
  <si>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</si>
  <si>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</si>
  <si>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</si>
  <si>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</si>
  <si>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</si>
  <si>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</si>
  <si>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</si>
  <si>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</si>
  <si>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</si>
  <si>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</si>
  <si>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</si>
  <si>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</si>
  <si>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</si>
  <si>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</si>
  <si>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</si>
  <si>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</si>
  <si>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</si>
  <si>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</si>
  <si>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</si>
  <si>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</si>
  <si>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</si>
  <si>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</si>
  <si>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</si>
  <si>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</si>
  <si>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</si>
  <si>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</si>
  <si>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</si>
  <si>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</si>
  <si>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</si>
  <si>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</si>
  <si>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</si>
  <si>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</si>
  <si>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</si>
  <si>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</si>
  <si>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</si>
  <si>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</si>
  <si>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</si>
  <si>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</si>
  <si>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</si>
  <si>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</si>
  <si>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</si>
  <si>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</si>
  <si>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</si>
  <si>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</si>
  <si>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</si>
  <si>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</si>
  <si>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</si>
  <si>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</si>
  <si>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</si>
  <si>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</si>
  <si>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</si>
  <si>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</si>
  <si>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</si>
  <si>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</si>
  <si>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</si>
  <si>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</si>
  <si>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</si>
  <si>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</si>
  <si>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</si>
  <si>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</si>
  <si>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</si>
  <si>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</si>
  <si>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</si>
  <si>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</si>
  <si>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</si>
  <si>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</si>
  <si>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</si>
  <si>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</si>
  <si>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</si>
  <si>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</si>
  <si>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</si>
  <si>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</si>
  <si>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</si>
  <si>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</si>
  <si>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</si>
  <si>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</si>
  <si>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</si>
  <si>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</si>
  <si>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</si>
  <si>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</si>
  <si>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</si>
  <si>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</si>
  <si>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</si>
  <si>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</si>
  <si>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</si>
  <si>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</si>
  <si>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</si>
  <si>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</si>
  <si>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</si>
  <si>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</si>
  <si>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</si>
  <si>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</si>
  <si>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</si>
  <si>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</si>
  <si>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</si>
  <si>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</si>
  <si>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</si>
  <si>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</si>
  <si>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</si>
  <si>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</si>
  <si>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</si>
  <si>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</si>
  <si>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</si>
  <si>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</si>
  <si>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</si>
  <si>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</si>
  <si>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</si>
  <si>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</si>
  <si>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</si>
  <si>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</si>
  <si>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</si>
  <si>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</si>
  <si>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</si>
  <si>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</si>
  <si>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</si>
  <si>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</si>
  <si>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</si>
  <si>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</si>
  <si>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</si>
  <si>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</si>
  <si>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</si>
  <si>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</si>
  <si>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</si>
  <si>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</si>
  <si>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</si>
  <si>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</si>
  <si>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</si>
  <si>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</si>
  <si>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</si>
  <si>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</si>
  <si>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</si>
  <si>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</si>
  <si>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</si>
  <si>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</si>
  <si>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</si>
  <si>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</si>
  <si>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</si>
  <si>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</si>
  <si>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</si>
  <si>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</si>
  <si>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</si>
  <si>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</si>
  <si>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</si>
  <si>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</si>
  <si>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</si>
  <si>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</si>
  <si>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</si>
  <si>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</si>
  <si>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</si>
  <si>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</si>
  <si>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</si>
  <si>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</si>
  <si>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</si>
  <si>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</si>
  <si>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</si>
  <si>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</si>
  <si>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</si>
  <si>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</si>
  <si>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</si>
  <si>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</si>
  <si>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</si>
  <si>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</si>
  <si>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</si>
  <si>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</si>
  <si>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</si>
  <si>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</si>
  <si>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</si>
  <si>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</si>
  <si>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</si>
  <si>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</si>
  <si>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</si>
  <si>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</si>
  <si>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</si>
  <si>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</si>
  <si>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</si>
  <si>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</si>
  <si>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</si>
  <si>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</si>
  <si>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</si>
  <si>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</si>
  <si>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</si>
  <si>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</si>
  <si>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</si>
  <si>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</si>
  <si>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</si>
  <si>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</si>
  <si>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</si>
  <si>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</si>
  <si>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</si>
  <si>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</si>
  <si>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</si>
  <si>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</si>
  <si>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</si>
  <si>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</si>
  <si>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</si>
  <si>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</si>
  <si>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</si>
  <si>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</si>
  <si>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</si>
  <si>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</si>
  <si>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</si>
  <si>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</si>
  <si>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</si>
  <si>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</si>
  <si>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</si>
  <si>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</si>
  <si>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</si>
  <si>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</si>
  <si>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</si>
  <si>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</si>
  <si>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</si>
  <si>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</si>
  <si>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</si>
  <si>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</si>
  <si>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</si>
  <si>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</si>
  <si>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</si>
  <si>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</si>
  <si>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</si>
  <si>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</si>
  <si>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</si>
  <si>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</si>
  <si>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</si>
  <si>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</si>
  <si>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</si>
  <si>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</si>
  <si>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</si>
  <si>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</si>
  <si>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</si>
  <si>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</si>
  <si>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</si>
  <si>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</si>
  <si>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</si>
  <si>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</si>
  <si>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</si>
  <si>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</si>
  <si>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</si>
  <si>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</si>
  <si>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</si>
  <si>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</si>
  <si>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</si>
  <si>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</si>
  <si>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</si>
  <si>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</si>
  <si>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</si>
  <si>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</si>
  <si>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</si>
  <si>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</si>
  <si>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</si>
  <si>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</si>
  <si>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</si>
  <si>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</si>
  <si>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</si>
  <si>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</si>
  <si>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</si>
  <si>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</si>
  <si>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</si>
  <si>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</si>
  <si>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</si>
  <si>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</si>
  <si>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</si>
  <si>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</si>
  <si>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</si>
  <si>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</si>
  <si>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</si>
  <si>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</si>
  <si>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</si>
  <si>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</si>
  <si>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</si>
  <si>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</si>
  <si>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</si>
  <si>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</si>
  <si>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</si>
  <si>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</si>
  <si>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</si>
  <si>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</si>
  <si>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</si>
  <si>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</si>
  <si>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</si>
  <si>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</si>
  <si>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</si>
  <si>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</si>
  <si>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</si>
  <si>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</si>
  <si>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</si>
  <si>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</si>
  <si>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</si>
  <si>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</si>
  <si>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</si>
  <si>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</si>
  <si>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</si>
  <si>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</si>
  <si>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</si>
  <si>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</si>
  <si>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</si>
  <si>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</si>
  <si>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</si>
  <si>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</si>
  <si>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</si>
  <si>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</si>
  <si>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</si>
  <si>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</si>
  <si>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</si>
  <si>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</si>
  <si>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</si>
  <si>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</si>
  <si>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</si>
  <si>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</si>
  <si>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</si>
  <si>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</si>
  <si>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</si>
  <si>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</si>
  <si>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</si>
  <si>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</si>
  <si>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</si>
  <si>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</si>
  <si>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</si>
  <si>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</si>
  <si>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</si>
  <si>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</si>
  <si>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</si>
  <si>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</si>
  <si>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</si>
  <si>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</si>
  <si>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</si>
  <si>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</si>
  <si>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</si>
  <si>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</si>
  <si>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</si>
  <si>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</si>
  <si>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</si>
  <si>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</si>
  <si>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</si>
  <si>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</si>
  <si>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</si>
  <si>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</si>
  <si>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</si>
  <si>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</si>
  <si>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</si>
  <si>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</si>
  <si>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</si>
  <si>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</si>
  <si>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</si>
  <si>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</si>
  <si>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</si>
  <si>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</si>
  <si>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</si>
  <si>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</si>
  <si>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</si>
  <si>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</si>
  <si>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</si>
  <si>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</si>
  <si>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</si>
  <si>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</si>
  <si>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</si>
  <si>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</si>
  <si>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</si>
  <si>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</si>
  <si>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</si>
  <si>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</si>
  <si>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</si>
  <si>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</si>
  <si>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</si>
  <si>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</si>
  <si>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</si>
  <si>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</si>
  <si>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</si>
  <si>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</si>
  <si>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</si>
  <si>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</si>
  <si>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</si>
  <si>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</si>
  <si>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</si>
  <si>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</si>
  <si>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</si>
  <si>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</si>
  <si>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</si>
  <si>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</si>
  <si>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</si>
  <si>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</si>
  <si>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</si>
  <si>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</si>
  <si>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</si>
  <si>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</si>
  <si>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</si>
  <si>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</si>
  <si>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</si>
  <si>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</si>
  <si>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</si>
  <si>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</si>
  <si>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</si>
  <si>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</si>
  <si>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</si>
  <si>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</si>
  <si>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</si>
  <si>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</si>
  <si>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</si>
  <si>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</si>
  <si>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</si>
  <si>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</si>
  <si>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</si>
  <si>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</si>
  <si>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</si>
  <si>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</si>
  <si>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</si>
  <si>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</si>
  <si>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</si>
  <si>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</si>
  <si>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</si>
  <si>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</si>
  <si>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</si>
  <si>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</si>
  <si>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</si>
  <si>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</si>
  <si>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</si>
  <si>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</si>
  <si>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</si>
  <si>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</si>
  <si>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</si>
  <si>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</si>
  <si>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</si>
  <si>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</si>
  <si>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</si>
  <si>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</si>
  <si>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</si>
  <si>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</si>
  <si>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</si>
  <si>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</si>
  <si>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</si>
  <si>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</si>
  <si>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</si>
  <si>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</si>
  <si>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</si>
  <si>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</si>
  <si>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</si>
  <si>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</si>
  <si>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</si>
  <si>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</si>
  <si>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</si>
  <si>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</si>
  <si>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</si>
  <si>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</si>
  <si>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</si>
  <si>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</si>
  <si>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</si>
  <si>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</si>
  <si>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</si>
  <si>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</si>
  <si>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</si>
  <si>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</si>
  <si>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</si>
  <si>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</si>
  <si>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</si>
  <si>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</si>
  <si>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</si>
  <si>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</si>
  <si>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</si>
  <si>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</si>
  <si>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</si>
  <si>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</si>
  <si>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</si>
  <si>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</si>
  <si>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</si>
  <si>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</si>
  <si>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</si>
  <si>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</si>
  <si>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</si>
  <si>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</si>
  <si>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</si>
  <si>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</si>
  <si>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</si>
  <si>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</si>
  <si>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</si>
  <si>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</si>
  <si>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</si>
  <si>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</si>
  <si>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</si>
  <si>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</si>
  <si>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</si>
  <si>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</si>
  <si>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</si>
  <si>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</si>
  <si>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</si>
  <si>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</si>
  <si>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</si>
  <si>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</si>
  <si>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</si>
  <si>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</si>
  <si>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</si>
  <si>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</si>
  <si>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</si>
  <si>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</si>
  <si>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</si>
  <si>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</si>
  <si>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</si>
  <si>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</si>
  <si>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</si>
  <si>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</si>
  <si>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</si>
  <si>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</si>
  <si>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</si>
  <si>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</si>
  <si>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</si>
  <si>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</si>
  <si>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</si>
  <si>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</si>
  <si>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</si>
  <si>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</si>
  <si>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</si>
  <si>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</si>
  <si>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</si>
  <si>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</si>
  <si>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</si>
  <si>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</si>
  <si>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</si>
  <si>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</si>
  <si>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</si>
  <si>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</si>
  <si>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</si>
  <si>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</si>
  <si>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</si>
  <si>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</si>
  <si>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</si>
  <si>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</si>
  <si>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</si>
  <si>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</si>
  <si>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</si>
  <si>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</si>
  <si>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</si>
  <si>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</si>
  <si>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</si>
  <si>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</si>
  <si>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</si>
  <si>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</si>
  <si>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</si>
  <si>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</si>
  <si>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</si>
  <si>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</si>
  <si>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</si>
  <si>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</si>
  <si>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</si>
  <si>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</si>
  <si>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</si>
  <si>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</si>
  <si>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</si>
  <si>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</si>
  <si>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</si>
  <si>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</si>
  <si>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</si>
  <si>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</si>
  <si>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</si>
  <si>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</si>
  <si>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</si>
  <si>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</si>
  <si>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</si>
  <si>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</si>
  <si>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</si>
  <si>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</si>
  <si>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</si>
  <si>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</si>
  <si>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</si>
  <si>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</si>
  <si>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</si>
  <si>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</si>
  <si>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</si>
  <si>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</si>
  <si>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</si>
  <si>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</si>
  <si>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</si>
  <si>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</si>
  <si>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</si>
  <si>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</si>
  <si>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</si>
  <si>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</si>
  <si>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</si>
  <si>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</si>
  <si>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</si>
  <si>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</si>
  <si>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</si>
  <si>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</si>
  <si>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</si>
  <si>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</si>
  <si>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</si>
  <si>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</si>
  <si>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</si>
  <si>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</si>
  <si>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</si>
  <si>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</si>
  <si>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</si>
  <si>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</si>
  <si>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</si>
  <si>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</si>
  <si>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</si>
  <si>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</si>
  <si>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</si>
  <si>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</si>
  <si>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</si>
  <si>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</si>
  <si>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</si>
  <si>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</si>
  <si>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</si>
  <si>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</si>
  <si>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</si>
  <si>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</si>
  <si>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</si>
  <si>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</si>
  <si>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</si>
  <si>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</si>
  <si>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</si>
  <si>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</si>
  <si>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</si>
  <si>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</si>
  <si>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</si>
  <si>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</si>
  <si>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</si>
  <si>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</si>
  <si>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</si>
  <si>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</si>
  <si>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</si>
  <si>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</si>
  <si>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</si>
  <si>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</si>
  <si>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</si>
  <si>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</si>
  <si>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</si>
  <si>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</si>
  <si>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</si>
  <si>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</si>
  <si>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</si>
  <si>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</si>
  <si>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</si>
  <si>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</si>
  <si>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</si>
  <si>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</si>
  <si>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</si>
  <si>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</si>
  <si>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</si>
  <si>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</si>
  <si>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</si>
  <si>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</si>
  <si>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</si>
  <si>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</si>
  <si>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</si>
  <si>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</si>
  <si>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</si>
  <si>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</si>
  <si>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</si>
  <si>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</si>
  <si>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</si>
  <si>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</si>
  <si>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</si>
  <si>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</si>
  <si>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</si>
  <si>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</si>
  <si>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</si>
  <si>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</si>
  <si>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</si>
  <si>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</si>
  <si>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</si>
  <si>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</si>
  <si>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</si>
  <si>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</si>
  <si>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</si>
  <si>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</si>
  <si>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</si>
  <si>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</si>
  <si>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</si>
  <si>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</si>
  <si>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</si>
  <si>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</si>
  <si>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</si>
  <si>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</si>
  <si>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</si>
  <si>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</si>
  <si>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</si>
  <si>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</si>
  <si>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</si>
  <si>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</si>
  <si>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</si>
  <si>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</si>
  <si>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</si>
  <si>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</si>
  <si>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</si>
  <si>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</si>
  <si>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</si>
  <si>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</si>
  <si>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</si>
  <si>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</si>
  <si>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</si>
  <si>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</si>
  <si>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</si>
  <si>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</si>
  <si>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</si>
  <si>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</si>
  <si>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</si>
  <si>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</si>
  <si>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</si>
  <si>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</si>
  <si>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</si>
  <si>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</si>
  <si>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</si>
  <si>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</si>
  <si>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</si>
  <si>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</si>
  <si>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</si>
  <si>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</si>
  <si>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</si>
  <si>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</si>
  <si>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</si>
  <si>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</si>
  <si>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</si>
  <si>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</si>
  <si>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</si>
  <si>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</si>
  <si>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</si>
  <si>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</si>
  <si>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</si>
  <si>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</si>
  <si>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</si>
  <si>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</si>
  <si>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</si>
  <si>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</si>
  <si>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</si>
  <si>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</si>
  <si>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</si>
  <si>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</si>
  <si>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</si>
  <si>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</si>
  <si>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</si>
  <si>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</si>
  <si>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</si>
  <si>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</si>
  <si>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</si>
  <si>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</si>
  <si>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</si>
  <si>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</si>
  <si>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</si>
  <si>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</si>
  <si>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</si>
  <si>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</si>
  <si>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</si>
  <si>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</si>
  <si>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</si>
  <si>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</si>
  <si>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</si>
  <si>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</si>
  <si>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</si>
  <si>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</si>
  <si>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</si>
  <si>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</si>
  <si>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</si>
  <si>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</si>
  <si>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</si>
  <si>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</si>
  <si>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</si>
  <si>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</si>
  <si>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</si>
  <si>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</si>
  <si>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</si>
  <si>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</si>
  <si>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</si>
  <si>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</si>
  <si>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</si>
  <si>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</si>
  <si>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</si>
  <si>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</si>
  <si>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</si>
  <si>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</si>
  <si>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</si>
  <si>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</si>
  <si>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</si>
  <si>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</si>
  <si>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</si>
  <si>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</si>
  <si>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</si>
  <si>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</si>
  <si>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</si>
  <si>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</si>
  <si>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</si>
  <si>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</si>
  <si>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</si>
  <si>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</si>
  <si>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</si>
  <si>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</si>
  <si>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</si>
  <si>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</si>
  <si>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</si>
  <si>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</si>
  <si>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</si>
  <si>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</si>
  <si>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</si>
  <si>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</si>
  <si>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</si>
  <si>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</si>
  <si>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</si>
  <si>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</si>
  <si>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</si>
  <si>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</si>
  <si>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</si>
  <si>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</si>
  <si>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</si>
  <si>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</si>
  <si>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</si>
  <si>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</si>
  <si>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</si>
  <si>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</si>
  <si>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</si>
  <si>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</si>
  <si>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</si>
  <si>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</si>
  <si>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</si>
  <si>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</si>
  <si>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</si>
  <si>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</si>
  <si>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</si>
  <si>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</si>
  <si>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</si>
  <si>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</si>
  <si>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</si>
  <si>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</si>
  <si>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</si>
  <si>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</si>
  <si>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</si>
  <si>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</si>
  <si>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</si>
  <si>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</si>
  <si>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</si>
  <si>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</si>
  <si>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</si>
  <si>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</si>
  <si>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</si>
  <si>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</si>
  <si>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</si>
  <si>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</si>
  <si>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</si>
  <si>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</si>
  <si>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</si>
  <si>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</si>
  <si>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</si>
  <si>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</si>
  <si>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</si>
  <si>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</si>
  <si>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</si>
  <si>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</si>
  <si>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</si>
  <si>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</si>
  <si>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</si>
  <si>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</si>
  <si>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</si>
  <si>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</si>
  <si>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</si>
  <si>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</si>
  <si>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</si>
  <si>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</si>
  <si>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</si>
  <si>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</si>
  <si>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</si>
  <si>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</si>
  <si>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</si>
  <si>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</si>
  <si>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</si>
  <si>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</si>
  <si>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</si>
  <si>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</si>
  <si>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</si>
  <si>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</si>
  <si>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</si>
  <si>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</si>
  <si>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</si>
  <si>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</si>
  <si>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</si>
  <si>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</si>
  <si>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</si>
  <si>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</si>
  <si>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</si>
  <si>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</si>
  <si>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</si>
  <si>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</si>
  <si>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</si>
  <si>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</si>
  <si>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</si>
  <si>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</si>
  <si>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</si>
  <si>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</si>
  <si>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</si>
  <si>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</si>
  <si>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</si>
  <si>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</si>
  <si>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</si>
  <si>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</si>
  <si>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</si>
  <si>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</si>
  <si>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</si>
  <si>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</si>
  <si>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</si>
  <si>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</si>
  <si>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</si>
  <si>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</si>
  <si>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</si>
  <si>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</si>
  <si>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</si>
  <si>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</si>
  <si>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</si>
  <si>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</si>
  <si>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</si>
  <si>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</si>
  <si>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</si>
  <si>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</si>
  <si>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</si>
  <si>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</si>
  <si>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</si>
  <si>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</si>
  <si>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</si>
  <si>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</si>
  <si>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</si>
  <si>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</si>
  <si>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</si>
  <si>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</si>
  <si>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</si>
  <si>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</si>
  <si>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</si>
  <si>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</si>
  <si>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</si>
  <si>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</si>
  <si>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</si>
  <si>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</si>
  <si>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</si>
  <si>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</si>
  <si>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</si>
  <si>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</si>
  <si>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</si>
  <si>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</si>
  <si>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</si>
  <si>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</si>
  <si>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</si>
  <si>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</si>
  <si>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</si>
  <si>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</si>
  <si>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</si>
  <si>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</si>
  <si>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</si>
  <si>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</si>
  <si>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</si>
  <si>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</si>
  <si>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</si>
  <si>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</si>
  <si>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</si>
  <si>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</si>
  <si>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</si>
  <si>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</si>
  <si>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</si>
  <si>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</si>
  <si>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</si>
  <si>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</si>
  <si>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</si>
  <si>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</si>
  <si>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</si>
  <si>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</si>
  <si>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</si>
  <si>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</si>
  <si>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</si>
  <si>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</si>
  <si>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</si>
  <si>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</si>
  <si>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</si>
  <si>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</si>
  <si>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</si>
  <si>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</si>
  <si>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</si>
  <si>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</si>
  <si>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</si>
  <si>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</si>
  <si>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</si>
  <si>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</si>
  <si>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</si>
  <si>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</si>
  <si>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</si>
  <si>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</si>
  <si>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</si>
  <si>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</si>
  <si>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</si>
  <si>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</si>
  <si>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</si>
  <si>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</si>
  <si>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</si>
  <si>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</si>
  <si>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</si>
  <si>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</si>
  <si>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</si>
  <si>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</si>
  <si>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</si>
  <si>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</si>
  <si>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</si>
  <si>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</si>
  <si>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</si>
  <si>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</si>
  <si>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</si>
  <si>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</si>
  <si>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</si>
  <si>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</si>
  <si>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</si>
  <si>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</si>
  <si>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</si>
  <si>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</si>
  <si>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</si>
  <si>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</si>
  <si>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</si>
  <si>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</si>
  <si>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</si>
  <si>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</si>
  <si>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</si>
  <si>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</si>
  <si>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</si>
  <si>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</si>
  <si>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</si>
  <si>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</si>
  <si>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</si>
  <si>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</si>
  <si>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</si>
  <si>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</si>
  <si>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</si>
  <si>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</si>
  <si>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</si>
  <si>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</si>
  <si>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</si>
  <si>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</si>
  <si>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</si>
  <si>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</si>
  <si>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</si>
  <si>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</si>
  <si>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</si>
  <si>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</si>
  <si>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</si>
  <si>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</si>
  <si>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</si>
  <si>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</si>
  <si>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</si>
  <si>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</si>
  <si>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</si>
  <si>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</si>
  <si>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</si>
  <si>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</si>
  <si>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</si>
  <si>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</si>
  <si>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</si>
  <si>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</si>
  <si>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</si>
  <si>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</si>
  <si>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</si>
  <si>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</si>
  <si>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</si>
  <si>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</si>
  <si>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</si>
  <si>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</si>
  <si>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</si>
  <si>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</si>
  <si>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</si>
  <si>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</si>
  <si>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</si>
  <si>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</si>
  <si>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</si>
  <si>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</si>
  <si>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</si>
  <si>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</si>
  <si>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</si>
  <si>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</si>
  <si>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</si>
  <si>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</si>
  <si>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</si>
  <si>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</si>
  <si>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</si>
  <si>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</si>
  <si>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</si>
  <si>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</si>
  <si>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</si>
  <si>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</si>
  <si>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</si>
  <si>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</si>
  <si>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</si>
  <si>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</si>
  <si>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</si>
  <si>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</si>
  <si>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</si>
  <si>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</si>
  <si>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</si>
  <si>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</si>
  <si>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</si>
  <si>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</si>
  <si>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</si>
  <si>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</si>
  <si>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</si>
  <si>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</si>
  <si>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</si>
  <si>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</si>
  <si>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</si>
  <si>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</si>
  <si>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</si>
  <si>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</si>
  <si>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</si>
  <si>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</si>
  <si>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</si>
  <si>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</si>
  <si>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</si>
  <si>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</si>
  <si>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</si>
  <si>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</si>
  <si>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</si>
  <si>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</si>
  <si>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</si>
  <si>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</si>
  <si>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</si>
  <si>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</si>
  <si>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</si>
  <si>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</si>
  <si>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</si>
  <si>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</si>
  <si>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</si>
  <si>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</si>
  <si>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</si>
  <si>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</si>
  <si>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</si>
  <si>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</si>
  <si>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</si>
  <si>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</si>
  <si>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</si>
  <si>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</si>
  <si>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</si>
  <si>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</si>
  <si>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</si>
  <si>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</si>
  <si>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</si>
  <si>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</si>
  <si>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</si>
  <si>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</si>
  <si>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</si>
  <si>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</si>
  <si>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</si>
  <si>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</si>
  <si>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</si>
  <si>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</si>
  <si>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</si>
  <si>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</si>
  <si>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</si>
  <si>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</si>
  <si>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</si>
  <si>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</si>
  <si>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</si>
  <si>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</si>
  <si>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</si>
  <si>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</si>
  <si>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</si>
  <si>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</si>
  <si>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</si>
  <si>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</si>
  <si>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</si>
  <si>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</si>
  <si>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</si>
  <si>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</si>
  <si>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</si>
  <si>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</si>
  <si>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</si>
  <si>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</si>
  <si>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</si>
  <si>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</si>
  <si>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</si>
  <si>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</si>
  <si>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</si>
  <si>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</si>
  <si>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</si>
  <si>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</si>
  <si>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</si>
  <si>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</si>
  <si>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</si>
  <si>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</si>
  <si>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</si>
  <si>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</si>
  <si>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</si>
  <si>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</si>
  <si>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</si>
  <si>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</si>
  <si>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</si>
  <si>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</si>
  <si>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</si>
  <si>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</si>
  <si>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</si>
  <si>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</si>
  <si>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</si>
  <si>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</si>
  <si>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</si>
  <si>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</si>
  <si>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</si>
  <si>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</si>
  <si>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</si>
  <si>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</si>
  <si>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</si>
  <si>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</si>
  <si>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</si>
  <si>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</si>
  <si>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</si>
  <si>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</si>
  <si>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</si>
  <si>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</si>
  <si>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</si>
  <si>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</si>
  <si>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</si>
  <si>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</si>
  <si>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</si>
  <si>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</si>
  <si>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</si>
  <si>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</si>
  <si>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</si>
  <si>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</si>
  <si>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</si>
  <si>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</si>
  <si>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</si>
  <si>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</si>
  <si>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</si>
  <si>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</si>
  <si>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</si>
  <si>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</si>
  <si>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</si>
  <si>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</si>
  <si>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</si>
  <si>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</si>
  <si>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</si>
  <si>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</si>
  <si>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</si>
  <si>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</si>
  <si>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</si>
  <si>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</si>
  <si>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</si>
  <si>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</si>
  <si>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</si>
  <si>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</si>
  <si>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</si>
  <si>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</si>
  <si>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</si>
  <si>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</si>
  <si>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</si>
  <si>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</si>
  <si>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</si>
  <si>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</si>
  <si>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</si>
  <si>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</si>
  <si>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</si>
  <si>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</si>
  <si>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</si>
  <si>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</si>
  <si>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</si>
  <si>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</si>
  <si>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</si>
  <si>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</si>
  <si>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</si>
  <si>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</si>
  <si>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</si>
  <si>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</si>
  <si>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</si>
  <si>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</si>
  <si>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</si>
  <si>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</si>
  <si>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</si>
  <si>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</si>
  <si>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</si>
  <si>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</si>
  <si>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</si>
  <si>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</si>
  <si>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</si>
  <si>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</si>
  <si>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</si>
  <si>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</si>
  <si>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</si>
  <si>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</si>
  <si>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</si>
  <si>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</si>
  <si>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</si>
  <si>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</si>
  <si>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</si>
  <si>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</si>
  <si>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</si>
  <si>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</si>
  <si>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</si>
  <si>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</si>
  <si>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</si>
  <si>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</si>
  <si>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</si>
  <si>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</si>
  <si>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</si>
  <si>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</si>
  <si>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</si>
  <si>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</si>
  <si>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</si>
  <si>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</si>
  <si>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</si>
  <si>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</si>
  <si>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</si>
  <si>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</si>
  <si>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</si>
  <si>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</si>
  <si>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</si>
  <si>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</si>
  <si>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</si>
  <si>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</si>
  <si>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</si>
  <si>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</si>
  <si>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</si>
  <si>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</si>
  <si>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</si>
  <si>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</si>
  <si>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</si>
  <si>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</si>
  <si>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</si>
  <si>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</si>
  <si>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</si>
  <si>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</si>
  <si>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</si>
  <si>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</si>
  <si>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</si>
  <si>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</si>
  <si>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</si>
  <si>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</si>
  <si>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</si>
  <si>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</si>
  <si>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</si>
  <si>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</si>
  <si>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</si>
  <si>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</si>
  <si>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</si>
  <si>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</si>
  <si>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</si>
  <si>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</si>
  <si>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</si>
  <si>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</si>
  <si>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</si>
  <si>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</si>
  <si>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</si>
  <si>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</si>
  <si>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</si>
  <si>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</si>
  <si>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</si>
  <si>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</si>
  <si>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</si>
  <si>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</si>
  <si>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</si>
  <si>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</si>
  <si>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</si>
  <si>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</si>
  <si>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</si>
  <si>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</si>
  <si>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</si>
  <si>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</si>
  <si>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</si>
  <si>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</si>
  <si>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</si>
  <si>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</si>
  <si>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</si>
  <si>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</si>
  <si>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</si>
  <si>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</si>
  <si>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</si>
  <si>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</si>
  <si>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</si>
  <si>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</si>
  <si>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</si>
  <si>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</si>
  <si>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</si>
  <si>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</si>
  <si>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</si>
  <si>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</si>
  <si>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</si>
  <si>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</si>
  <si>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</si>
  <si>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</si>
  <si>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</si>
  <si>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</si>
  <si>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</si>
  <si>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</si>
  <si>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</si>
  <si>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</si>
  <si>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</si>
  <si>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</si>
  <si>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</si>
  <si>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</si>
  <si>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</si>
  <si>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</si>
  <si>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</si>
  <si>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</si>
  <si>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</si>
  <si>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</si>
  <si>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</si>
  <si>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</si>
  <si>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</si>
  <si>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</si>
  <si>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</si>
  <si>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</si>
  <si>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</si>
  <si>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</si>
  <si>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</si>
  <si>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</si>
  <si>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</si>
  <si>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</si>
  <si>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</si>
  <si>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</si>
  <si>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</si>
  <si>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</si>
  <si>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</si>
  <si>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</si>
  <si>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</si>
  <si>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</si>
  <si>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</si>
  <si>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</si>
  <si>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</si>
  <si>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</si>
  <si>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</si>
  <si>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</si>
  <si>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</si>
  <si>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</si>
  <si>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</si>
  <si>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</si>
  <si>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</si>
  <si>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</si>
  <si>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</si>
  <si>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</si>
  <si>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</si>
  <si>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</si>
  <si>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</si>
  <si>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</si>
  <si>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</si>
  <si>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</si>
  <si>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</si>
  <si>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</si>
  <si>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</si>
  <si>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</si>
  <si>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</si>
  <si>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</si>
  <si>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</si>
  <si>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</si>
  <si>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</si>
  <si>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</si>
  <si>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</si>
  <si>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</si>
  <si>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</si>
  <si>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</si>
  <si>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</si>
  <si>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</si>
  <si>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</si>
  <si>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</si>
  <si>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</si>
  <si>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</si>
  <si>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</si>
  <si>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</si>
  <si>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</si>
  <si>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</si>
  <si>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</si>
  <si>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</si>
  <si>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</si>
  <si>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</si>
  <si>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</si>
  <si>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</si>
  <si>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</si>
  <si>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</si>
  <si>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</si>
  <si>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</si>
  <si>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</si>
  <si>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</si>
  <si>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</si>
  <si>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</si>
  <si>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</si>
  <si>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</si>
  <si>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</si>
  <si>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</si>
  <si>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</si>
  <si>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</si>
  <si>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</si>
  <si>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</si>
  <si>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</si>
  <si>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</si>
  <si>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</si>
  <si>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</si>
  <si>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</si>
  <si>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</si>
  <si>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</si>
  <si>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</si>
  <si>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</si>
  <si>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</si>
  <si>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</si>
  <si>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</si>
  <si>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</si>
  <si>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</si>
  <si>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</si>
  <si>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</si>
  <si>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</si>
  <si>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</si>
  <si>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</si>
  <si>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</si>
  <si>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</si>
  <si>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</si>
  <si>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</si>
  <si>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</si>
  <si>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</si>
  <si>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</si>
  <si>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</si>
  <si>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</si>
  <si>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</si>
  <si>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</si>
  <si>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</si>
  <si>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</si>
  <si>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</si>
  <si>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</si>
  <si>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</si>
  <si>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</si>
  <si>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</si>
  <si>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</si>
  <si>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</si>
  <si>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</si>
  <si>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</si>
  <si>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</si>
  <si>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</si>
  <si>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</si>
  <si>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</si>
  <si>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</si>
  <si>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</si>
  <si>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</si>
  <si>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</si>
  <si>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</si>
  <si>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</si>
  <si>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</si>
  <si>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</si>
  <si>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</si>
  <si>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</si>
  <si>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</si>
  <si>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</si>
  <si>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</si>
  <si>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</si>
  <si>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</si>
  <si>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</si>
  <si>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</si>
  <si>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</si>
  <si>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</si>
  <si>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</si>
  <si>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</si>
  <si>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</si>
  <si>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</si>
  <si>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</si>
  <si>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</si>
  <si>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</si>
  <si>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</si>
  <si>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</si>
  <si>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</si>
  <si>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</si>
  <si>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</si>
  <si>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</si>
  <si>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</si>
  <si>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</si>
  <si>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</si>
  <si>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</si>
  <si>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</si>
  <si>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</si>
  <si>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</si>
  <si>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</si>
  <si>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</si>
  <si>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</si>
  <si>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</si>
  <si>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</si>
  <si>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</si>
  <si>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</si>
  <si>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</si>
  <si>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</si>
  <si>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</si>
  <si>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</si>
  <si>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</si>
  <si>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</si>
  <si>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</si>
  <si>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</si>
  <si>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</si>
  <si>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</si>
  <si>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</si>
  <si>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</si>
  <si>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</si>
  <si>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</si>
  <si>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</si>
  <si>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</si>
  <si>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</si>
  <si>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</si>
  <si>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</si>
  <si>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</si>
  <si>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</si>
  <si>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</si>
  <si>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</si>
  <si>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</si>
  <si>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</si>
  <si>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</si>
  <si>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</si>
  <si>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</si>
  <si>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</si>
  <si>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</si>
  <si>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</si>
  <si>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</si>
  <si>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</si>
  <si>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</si>
  <si>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</si>
  <si>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</si>
  <si>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</si>
  <si>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</si>
  <si>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</si>
  <si>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</si>
  <si>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</si>
  <si>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</si>
  <si>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</si>
  <si>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</si>
  <si>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</si>
  <si>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</si>
  <si>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</si>
  <si>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</si>
  <si>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</si>
  <si>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</si>
  <si>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</si>
  <si>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</si>
  <si>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</si>
  <si>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</si>
  <si>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</si>
  <si>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</si>
  <si>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</si>
  <si>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</si>
  <si>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</si>
  <si>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</si>
  <si>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</si>
  <si>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</si>
  <si>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</si>
  <si>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</si>
  <si>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</si>
  <si>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</si>
  <si>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</si>
  <si>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</si>
  <si>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</si>
  <si>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</si>
  <si>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</si>
  <si>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</si>
  <si>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</si>
  <si>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</si>
  <si>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</si>
  <si>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</si>
  <si>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</si>
  <si>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</si>
  <si>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</si>
  <si>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</si>
  <si>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</si>
  <si>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</si>
  <si>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</si>
  <si>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</si>
  <si>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</si>
  <si>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</si>
  <si>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</si>
  <si>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</si>
  <si>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</si>
  <si>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</si>
  <si>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</si>
  <si>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</si>
  <si>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</si>
  <si>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</si>
  <si>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</si>
  <si>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</si>
  <si>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</si>
  <si>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</si>
  <si>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</si>
  <si>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</si>
  <si>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</si>
  <si>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</si>
  <si>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</si>
  <si>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</si>
  <si>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</si>
  <si>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</si>
  <si>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</si>
  <si>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</si>
  <si>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</si>
  <si>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</si>
  <si>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</si>
  <si>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</si>
  <si>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</si>
  <si>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</si>
  <si>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</si>
  <si>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</si>
  <si>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</si>
  <si>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</si>
  <si>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</si>
  <si>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</si>
  <si>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</si>
  <si>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</si>
  <si>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</si>
  <si>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</si>
  <si>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</si>
  <si>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</si>
  <si>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</si>
  <si>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</si>
  <si>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</si>
  <si>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</si>
  <si>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</si>
  <si>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</si>
  <si>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</si>
  <si>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</si>
  <si>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</si>
  <si>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</si>
  <si>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</si>
  <si>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</si>
  <si>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</si>
  <si>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</si>
  <si>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</si>
  <si>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</si>
  <si>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</si>
  <si>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</si>
  <si>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</si>
  <si>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</si>
  <si>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</si>
  <si>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</si>
  <si>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</si>
  <si>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</si>
  <si>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</si>
  <si>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</si>
  <si>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</si>
  <si>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</si>
  <si>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</si>
  <si>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</si>
  <si>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</si>
  <si>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</si>
  <si>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</si>
  <si>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</si>
  <si>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</si>
  <si>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</si>
  <si>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</si>
  <si>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</si>
  <si>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</si>
  <si>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</si>
  <si>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</si>
  <si>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</si>
  <si>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</si>
  <si>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</si>
  <si>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</si>
  <si>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</si>
  <si>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</si>
  <si>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</si>
  <si>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</si>
  <si>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</si>
  <si>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</si>
  <si>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</si>
  <si>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</si>
  <si>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</si>
  <si>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</si>
  <si>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</si>
  <si>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</si>
  <si>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</si>
  <si>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</si>
  <si>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</si>
  <si>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</si>
  <si>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</si>
  <si>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</si>
  <si>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</si>
  <si>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</si>
  <si>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</si>
  <si>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</si>
  <si>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</si>
  <si>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</si>
  <si>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</si>
  <si>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</si>
  <si>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</si>
  <si>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</si>
  <si>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</si>
  <si>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</si>
  <si>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</si>
  <si>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</si>
  <si>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</si>
  <si>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</si>
  <si>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</si>
  <si>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</si>
  <si>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</si>
  <si>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</si>
  <si>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</si>
  <si>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</si>
  <si>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</si>
  <si>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</si>
  <si>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</si>
  <si>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</si>
  <si>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</si>
  <si>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</si>
  <si>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</si>
  <si>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</si>
  <si>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</si>
  <si>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</si>
  <si>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</si>
  <si>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</si>
  <si>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</si>
  <si>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</si>
  <si>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</si>
  <si>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</si>
  <si>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</si>
  <si>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</si>
  <si>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</si>
  <si>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</si>
  <si>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</si>
  <si>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</si>
  <si>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</si>
  <si>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</si>
  <si>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</si>
  <si>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</si>
  <si>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</si>
  <si>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</si>
  <si>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</si>
  <si>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</si>
  <si>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</si>
  <si>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</si>
  <si>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</si>
  <si>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</si>
  <si>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</si>
  <si>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</si>
  <si>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</si>
  <si>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</si>
  <si>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</si>
  <si>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</si>
  <si>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</si>
  <si>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</si>
  <si>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</si>
  <si>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</si>
  <si>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</si>
  <si>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</si>
  <si>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</si>
  <si>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</si>
  <si>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</si>
  <si>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</si>
  <si>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</si>
  <si>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</si>
  <si>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</si>
  <si>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</si>
  <si>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</si>
  <si>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</si>
  <si>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</si>
  <si>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</si>
  <si>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</si>
  <si>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</si>
  <si>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</si>
  <si>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</si>
  <si>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</si>
  <si>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</si>
  <si>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</si>
  <si>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</si>
  <si>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</si>
  <si>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</si>
  <si>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</si>
  <si>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</si>
  <si>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</si>
  <si>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</si>
  <si>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</si>
  <si>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</si>
  <si>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</si>
  <si>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</si>
  <si>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</si>
  <si>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</si>
  <si>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</si>
  <si>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</si>
  <si>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</si>
  <si>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</si>
  <si>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</si>
  <si>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</si>
  <si>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</si>
  <si>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</si>
  <si>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</si>
  <si>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</si>
  <si>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</si>
  <si>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</si>
  <si>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</si>
  <si>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</si>
  <si>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</si>
  <si>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</si>
  <si>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</si>
  <si>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</si>
  <si>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</si>
  <si>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</si>
  <si>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</si>
  <si>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</si>
  <si>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</si>
  <si>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</si>
  <si>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</si>
  <si>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</si>
  <si>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</si>
  <si>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</si>
  <si>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</si>
  <si>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</si>
  <si>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</si>
  <si>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</si>
  <si>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</si>
  <si>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</si>
  <si>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</si>
  <si>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</si>
  <si>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</si>
  <si>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</si>
  <si>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</si>
  <si>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</si>
  <si>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</si>
  <si>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</si>
  <si>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</si>
  <si>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</si>
  <si>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</si>
  <si>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</si>
  <si>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</si>
  <si>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</si>
  <si>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</si>
  <si>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</si>
  <si>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</si>
  <si>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</si>
  <si>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</si>
  <si>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</si>
  <si>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</si>
  <si>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</si>
  <si>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</si>
  <si>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</si>
  <si>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</si>
  <si>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</si>
  <si>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</si>
  <si>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</si>
  <si>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</si>
  <si>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</si>
  <si>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</si>
  <si>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</si>
  <si>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</si>
  <si>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</si>
  <si>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</si>
  <si>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</si>
  <si>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</si>
  <si>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</si>
  <si>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</si>
  <si>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</si>
  <si>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</si>
  <si>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</si>
  <si>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</si>
  <si>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</si>
  <si>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</si>
  <si>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</si>
  <si>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</si>
  <si>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</si>
  <si>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</si>
  <si>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</si>
  <si>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</si>
  <si>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</si>
  <si>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</si>
  <si>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</si>
  <si>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</si>
  <si>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</si>
  <si>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</si>
  <si>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</si>
  <si>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</si>
  <si>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</si>
  <si>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</si>
  <si>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</si>
  <si>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</si>
  <si>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</si>
  <si>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</si>
  <si>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</si>
  <si>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</si>
  <si>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</si>
  <si>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</si>
  <si>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</si>
  <si>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</si>
  <si>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</si>
  <si>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</si>
  <si>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</si>
  <si>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</si>
  <si>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</si>
  <si>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</si>
  <si>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</si>
  <si>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</si>
  <si>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</si>
  <si>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</si>
  <si>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</si>
  <si>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</si>
  <si>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</si>
  <si>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</si>
  <si>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</si>
  <si>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</si>
  <si>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</si>
  <si>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</si>
  <si>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</si>
  <si>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</si>
  <si>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</si>
  <si>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</si>
  <si>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</si>
  <si>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</si>
  <si>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</si>
  <si>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</si>
  <si>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</si>
  <si>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</si>
  <si>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</si>
  <si>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</si>
  <si>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</si>
  <si>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</si>
  <si>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</si>
  <si>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</si>
  <si>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</si>
  <si>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</si>
  <si>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</si>
  <si>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</si>
  <si>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</si>
  <si>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</si>
  <si>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</si>
  <si>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</si>
  <si>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</si>
  <si>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</si>
  <si>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</si>
  <si>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</si>
  <si>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</si>
  <si>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</si>
  <si>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</si>
  <si>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</si>
  <si>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</si>
  <si>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</si>
  <si>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</si>
  <si>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</si>
  <si>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</si>
  <si>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</si>
  <si>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</si>
  <si>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</si>
  <si>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</si>
  <si>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</si>
  <si>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</si>
  <si>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</si>
  <si>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</si>
  <si>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</si>
  <si>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</si>
  <si>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</si>
  <si>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</si>
  <si>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</si>
  <si>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</si>
  <si>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</si>
  <si>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</si>
  <si>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</si>
  <si>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</si>
  <si>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</si>
  <si>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</si>
  <si>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</si>
  <si>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</si>
  <si>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</si>
  <si>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</si>
  <si>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</si>
  <si>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</si>
  <si>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</si>
  <si>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</si>
  <si>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</si>
  <si>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</si>
  <si>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</si>
  <si>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</si>
  <si>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</si>
  <si>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</si>
  <si>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</si>
  <si>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</si>
  <si>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</si>
  <si>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</si>
  <si>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</si>
  <si>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</si>
  <si>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</si>
  <si>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</si>
  <si>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</si>
  <si>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</si>
  <si>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</si>
  <si>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</si>
  <si>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</si>
  <si>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</si>
  <si>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</si>
  <si>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</si>
  <si>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</si>
  <si>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</si>
  <si>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</si>
  <si>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</si>
  <si>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</si>
  <si>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</si>
  <si>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</si>
  <si>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</si>
  <si>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</si>
  <si>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</si>
  <si>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</si>
  <si>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</si>
  <si>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</si>
  <si>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</si>
  <si>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</si>
  <si>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</si>
  <si>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</si>
  <si>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</si>
  <si>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</si>
  <si>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</si>
  <si>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</si>
  <si>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</si>
  <si>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</si>
  <si>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</si>
  <si>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</si>
  <si>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</si>
  <si>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</si>
  <si>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</si>
  <si>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</si>
  <si>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</si>
  <si>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</si>
  <si>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</si>
  <si>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</si>
  <si>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</si>
  <si>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</si>
  <si>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</si>
  <si>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</si>
  <si>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</si>
  <si>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</si>
  <si>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</si>
  <si>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</si>
  <si>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</si>
  <si>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</si>
  <si>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</si>
  <si>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</si>
  <si>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</si>
  <si>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</si>
  <si>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</si>
  <si>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</si>
  <si>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</si>
  <si>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</si>
  <si>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</si>
  <si>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</si>
  <si>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</si>
  <si>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</si>
  <si>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</si>
  <si>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</si>
  <si>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</si>
  <si>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</si>
  <si>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</si>
  <si>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</si>
  <si>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</si>
  <si>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</si>
  <si>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</si>
  <si>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</si>
  <si>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</si>
  <si>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</si>
  <si>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</si>
  <si>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</si>
  <si>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</si>
  <si>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</si>
  <si>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</si>
  <si>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</si>
  <si>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</si>
  <si>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</si>
  <si>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</si>
  <si>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</si>
  <si>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</si>
  <si>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</si>
  <si>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</si>
  <si>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</si>
  <si>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</si>
  <si>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</si>
  <si>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</si>
  <si>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</si>
  <si>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</si>
  <si>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</si>
  <si>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</si>
  <si>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</si>
  <si>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</si>
  <si>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</si>
  <si>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</si>
  <si>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</si>
  <si>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</si>
  <si>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</si>
  <si>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</si>
  <si>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</si>
  <si>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</si>
  <si>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</si>
  <si>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</si>
  <si>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</si>
  <si>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</si>
  <si>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</si>
  <si>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</si>
  <si>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</si>
  <si>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</si>
  <si>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</si>
  <si>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</si>
  <si>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</si>
  <si>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</si>
  <si>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</si>
  <si>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</si>
  <si>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</si>
  <si>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</si>
  <si>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</si>
  <si>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</si>
  <si>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</si>
  <si>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</si>
  <si>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</si>
  <si>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</si>
  <si>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</si>
  <si>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</si>
  <si>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</si>
  <si>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</si>
  <si>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</si>
  <si>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</si>
  <si>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</si>
  <si>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</si>
  <si>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</si>
  <si>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</si>
  <si>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</si>
  <si>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</si>
  <si>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</si>
  <si>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</si>
  <si>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</si>
  <si>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</si>
  <si>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</si>
  <si>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</si>
  <si>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</si>
  <si>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</si>
  <si>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</si>
  <si>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</si>
  <si>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</si>
  <si>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</si>
  <si>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</si>
  <si>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</si>
  <si>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</si>
  <si>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</si>
  <si>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</si>
  <si>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</si>
  <si>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</si>
  <si>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</si>
  <si>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</si>
  <si>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</si>
  <si>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</si>
  <si>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</si>
  <si>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</si>
  <si>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</si>
  <si>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</si>
  <si>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</si>
  <si>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</si>
  <si>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</si>
  <si>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</si>
  <si>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</si>
  <si>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</si>
  <si>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</si>
  <si>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</si>
  <si>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</si>
  <si>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</si>
  <si>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</si>
  <si>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</si>
  <si>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</si>
  <si>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</si>
  <si>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</si>
  <si>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</si>
  <si>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</si>
  <si>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</si>
  <si>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</si>
  <si>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</si>
  <si>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</si>
  <si>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</si>
  <si>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</si>
  <si>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</si>
  <si>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</si>
  <si>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</si>
  <si>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</si>
  <si>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</si>
  <si>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</si>
  <si>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</si>
  <si>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</si>
  <si>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</si>
  <si>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</si>
  <si>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</si>
  <si>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</si>
  <si>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</si>
  <si>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</si>
  <si>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</si>
  <si>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</si>
  <si>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</si>
  <si>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</si>
  <si>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</si>
  <si>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</si>
  <si>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</si>
  <si>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</si>
  <si>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</si>
  <si>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</si>
  <si>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</si>
  <si>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</si>
  <si>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</si>
  <si>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</si>
  <si>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</si>
  <si>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</si>
  <si>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</si>
  <si>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</si>
  <si>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</si>
  <si>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</si>
  <si>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</si>
  <si>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</si>
  <si>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</si>
  <si>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</si>
  <si>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</si>
  <si>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</si>
  <si>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</si>
  <si>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</si>
  <si>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</si>
  <si>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</si>
  <si>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</si>
  <si>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</si>
  <si>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</si>
  <si>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</si>
  <si>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</si>
  <si>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</si>
  <si>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</si>
  <si>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</si>
  <si>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</si>
  <si>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</si>
  <si>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</si>
  <si>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</si>
  <si>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</si>
  <si>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</si>
  <si>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</si>
  <si>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</si>
  <si>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</si>
  <si>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</si>
  <si>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</si>
  <si>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</si>
  <si>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</si>
  <si>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</si>
  <si>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</si>
  <si>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</si>
  <si>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</si>
  <si>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</si>
  <si>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</si>
  <si>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</si>
  <si>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</si>
  <si>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</si>
  <si>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</si>
  <si>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</si>
  <si>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</si>
  <si>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</si>
  <si>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</si>
  <si>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</si>
  <si>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</si>
  <si>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</si>
  <si>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</si>
  <si>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</si>
  <si>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</si>
  <si>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</si>
  <si>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</si>
  <si>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</si>
  <si>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</si>
  <si>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</si>
  <si>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</si>
  <si>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</si>
  <si>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</si>
  <si>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</si>
  <si>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</si>
  <si>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</si>
  <si>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</si>
  <si>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</si>
  <si>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</si>
  <si>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</si>
  <si>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</si>
  <si>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</si>
  <si>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</si>
  <si>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</si>
  <si>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</si>
  <si>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</si>
  <si>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</si>
  <si>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</si>
  <si>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</si>
  <si>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</si>
  <si>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</si>
  <si>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</si>
  <si>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</si>
  <si>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</si>
  <si>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</si>
  <si>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</si>
  <si>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</si>
  <si>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</si>
  <si>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</si>
  <si>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</si>
  <si>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</si>
  <si>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</si>
  <si>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</si>
  <si>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</si>
  <si>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</si>
  <si>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</si>
  <si>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</si>
  <si>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</si>
  <si>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</si>
  <si>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</si>
  <si>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</si>
  <si>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</si>
  <si>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</si>
  <si>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</si>
  <si>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</si>
  <si>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</si>
  <si>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</si>
  <si>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</si>
  <si>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</si>
  <si>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</si>
  <si>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</si>
  <si>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</si>
  <si>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</si>
  <si>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</si>
  <si>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</si>
  <si>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</si>
  <si>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</si>
  <si>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</si>
  <si>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</si>
  <si>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</si>
  <si>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</si>
  <si>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</si>
  <si>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</si>
  <si>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</si>
  <si>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</si>
  <si>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</si>
  <si>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</si>
  <si>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</si>
  <si>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</si>
  <si>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</si>
  <si>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</si>
  <si>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</si>
  <si>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</si>
  <si>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</si>
  <si>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</si>
  <si>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</si>
  <si>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</si>
  <si>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</si>
  <si>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</si>
  <si>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</si>
  <si>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</si>
  <si>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</si>
  <si>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</si>
  <si>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</si>
  <si>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</si>
  <si>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</si>
  <si>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</si>
  <si>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</si>
  <si>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</si>
  <si>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</si>
  <si>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</si>
  <si>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</si>
  <si>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</si>
  <si>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</si>
  <si>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</si>
  <si>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</si>
  <si>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</si>
  <si>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</si>
  <si>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</si>
  <si>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</si>
  <si>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</si>
  <si>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</si>
  <si>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</si>
  <si>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</si>
  <si>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</si>
  <si>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</si>
  <si>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</si>
  <si>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</si>
  <si>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</si>
  <si>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</si>
  <si>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</si>
  <si>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</si>
  <si>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</si>
  <si>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</si>
  <si>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</si>
  <si>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</si>
  <si>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</si>
  <si>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</si>
  <si>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</si>
  <si>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</si>
  <si>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</si>
  <si>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</si>
  <si>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</si>
  <si>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</si>
  <si>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</si>
  <si>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</si>
  <si>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</si>
  <si>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</si>
  <si>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</si>
  <si>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</si>
  <si>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</si>
  <si>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</si>
  <si>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</si>
  <si>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</si>
  <si>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</si>
  <si>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</si>
  <si>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</si>
  <si>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</si>
  <si>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</si>
  <si>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</si>
  <si>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</si>
  <si>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</si>
  <si>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</si>
  <si>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</si>
  <si>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</si>
  <si>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</si>
  <si>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</si>
  <si>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</si>
  <si>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</si>
  <si>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</si>
  <si>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</si>
  <si>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</si>
  <si>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</si>
  <si>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</si>
  <si>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</si>
  <si>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</si>
  <si>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</si>
  <si>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</si>
  <si>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</si>
  <si>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</si>
  <si>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</si>
  <si>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</si>
  <si>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</si>
  <si>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</si>
  <si>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</si>
  <si>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</si>
  <si>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</si>
  <si>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</si>
  <si>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</si>
  <si>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</si>
  <si>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</si>
  <si>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</si>
  <si>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</si>
  <si>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</si>
  <si>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</si>
  <si>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</si>
  <si>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</si>
  <si>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</si>
  <si>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</si>
  <si>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</si>
  <si>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</si>
  <si>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</si>
  <si>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</si>
  <si>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</si>
  <si>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</si>
  <si>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</si>
  <si>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</si>
  <si>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</si>
  <si>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</si>
  <si>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</si>
  <si>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</si>
  <si>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</si>
  <si>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</si>
  <si>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</si>
  <si>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</si>
  <si>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</si>
  <si>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</si>
  <si>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</si>
  <si>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</si>
  <si>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</si>
  <si>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</si>
  <si>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</si>
  <si>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</si>
  <si>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</si>
  <si>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</si>
  <si>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</si>
  <si>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</si>
  <si>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</si>
  <si>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</si>
  <si>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</si>
  <si>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</si>
  <si>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</si>
  <si>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</si>
  <si>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</si>
  <si>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</si>
  <si>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</si>
  <si>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</si>
  <si>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</si>
  <si>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</si>
  <si>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</si>
  <si>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</si>
  <si>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</si>
  <si>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</si>
  <si>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</si>
  <si>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</si>
  <si>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</si>
  <si>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</si>
  <si>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</si>
  <si>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</si>
  <si>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</si>
  <si>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</si>
  <si>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</si>
  <si>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</si>
  <si>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</si>
  <si>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</si>
  <si>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</si>
  <si>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</si>
  <si>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</si>
  <si>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</si>
  <si>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</si>
  <si>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</si>
  <si>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</si>
  <si>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</si>
  <si>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</si>
  <si>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</si>
  <si>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</si>
  <si>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</si>
  <si>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</si>
  <si>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</si>
  <si>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</si>
  <si>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</si>
  <si>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</si>
  <si>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</si>
  <si>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</si>
  <si>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</si>
  <si>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</si>
  <si>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</si>
  <si>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</si>
  <si>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</si>
  <si>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</si>
  <si>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</si>
  <si>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</si>
  <si>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</si>
  <si>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</si>
  <si>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</si>
  <si>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</si>
  <si>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</si>
  <si>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</si>
  <si>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</si>
  <si>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</si>
  <si>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</si>
  <si>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</si>
  <si>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</si>
  <si>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</si>
  <si>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</si>
  <si>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</si>
  <si>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</si>
  <si>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</si>
  <si>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</si>
  <si>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</si>
  <si>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</si>
  <si>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</si>
  <si>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</si>
  <si>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</si>
  <si>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</si>
  <si>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</si>
  <si>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</si>
  <si>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</si>
  <si>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</si>
  <si>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</si>
  <si>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</si>
  <si>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</si>
  <si>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</si>
  <si>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</si>
  <si>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</si>
  <si>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</si>
  <si>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</si>
  <si>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</si>
  <si>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</si>
  <si>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</si>
  <si>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</si>
  <si>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</si>
  <si>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</si>
  <si>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</si>
  <si>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</si>
  <si>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</si>
  <si>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</si>
  <si>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</si>
  <si>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</si>
  <si>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</si>
  <si>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</si>
  <si>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</si>
  <si>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</si>
  <si>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</si>
  <si>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</si>
  <si>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</si>
  <si>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</si>
  <si>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</si>
  <si>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</si>
  <si>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</si>
  <si>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</si>
  <si>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</si>
  <si>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</si>
  <si>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</si>
  <si>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</si>
  <si>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</si>
  <si>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</si>
  <si>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</si>
  <si>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</si>
  <si>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</si>
  <si>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</si>
  <si>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</si>
  <si>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</si>
  <si>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</si>
  <si>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</si>
  <si>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</si>
  <si>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</si>
  <si>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</si>
  <si>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</si>
  <si>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</si>
  <si>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</si>
  <si>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</si>
  <si>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</si>
  <si>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</si>
  <si>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</si>
  <si>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</si>
  <si>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</si>
  <si>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</si>
  <si>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</si>
  <si>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</si>
  <si>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</si>
  <si>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</si>
  <si>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</si>
  <si>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</si>
  <si>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</si>
  <si>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</si>
  <si>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</si>
  <si>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</si>
  <si>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</si>
  <si>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</si>
  <si>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</si>
  <si>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</si>
  <si>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</si>
  <si>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</si>
  <si>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</si>
  <si>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</si>
  <si>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</si>
  <si>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</si>
  <si>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</si>
  <si>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</si>
  <si>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</si>
  <si>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</si>
  <si>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</si>
  <si>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</si>
  <si>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</si>
  <si>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</si>
  <si>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</si>
  <si>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</si>
  <si>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</si>
  <si>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</si>
  <si>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</si>
  <si>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</si>
  <si>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</si>
  <si>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</si>
  <si>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</si>
  <si>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</si>
  <si>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</si>
  <si>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</si>
  <si>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</si>
  <si>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</si>
  <si>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</si>
  <si>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</si>
  <si>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</si>
  <si>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</si>
  <si>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</si>
  <si>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</si>
  <si>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</si>
  <si>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</si>
  <si>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</si>
  <si>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</si>
  <si>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</si>
  <si>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</si>
  <si>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</si>
  <si>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</si>
  <si>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</si>
  <si>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</si>
  <si>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</si>
  <si>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</si>
  <si>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</si>
  <si>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</si>
  <si>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</si>
  <si>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</si>
  <si>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</si>
  <si>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</si>
  <si>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</si>
  <si>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</si>
  <si>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</si>
  <si>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</si>
  <si>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</si>
  <si>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</si>
  <si>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</si>
  <si>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</si>
  <si>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</si>
  <si>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</si>
  <si>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</si>
  <si>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</si>
  <si>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</si>
  <si>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</si>
  <si>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</si>
  <si>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</si>
  <si>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</si>
  <si>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</si>
  <si>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</si>
  <si>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</si>
  <si>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</si>
  <si>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</si>
  <si>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</si>
  <si>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</si>
  <si>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</si>
  <si>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</si>
  <si>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</si>
  <si>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</si>
  <si>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</si>
  <si>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</si>
  <si>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</si>
  <si>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</si>
  <si>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</si>
  <si>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</si>
  <si>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</si>
  <si>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</si>
  <si>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</si>
  <si>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</si>
  <si>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</si>
  <si>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</si>
  <si>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</si>
  <si>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</si>
  <si>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</si>
  <si>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</si>
  <si>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</si>
  <si>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</si>
  <si>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</si>
  <si>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</si>
  <si>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</si>
  <si>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</si>
  <si>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</si>
  <si>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</si>
  <si>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</si>
  <si>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</si>
  <si>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</si>
  <si>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</si>
  <si>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</si>
  <si>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</si>
  <si>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</si>
  <si>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</si>
  <si>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</si>
  <si>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</si>
  <si>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</si>
  <si>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</si>
  <si>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</si>
  <si>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</si>
  <si>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</si>
  <si>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</si>
  <si>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</si>
  <si>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</si>
  <si>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</si>
  <si>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</si>
  <si>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</si>
  <si>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</si>
  <si>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</si>
  <si>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</si>
  <si>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</si>
  <si>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</si>
  <si>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</si>
  <si>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</si>
  <si>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</si>
  <si>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</si>
  <si>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</si>
  <si>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</si>
  <si>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</si>
  <si>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</si>
  <si>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</si>
  <si>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</si>
  <si>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</si>
  <si>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</si>
  <si>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</si>
  <si>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</si>
  <si>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</si>
  <si>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</si>
  <si>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</si>
  <si>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</si>
  <si>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</si>
  <si>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</si>
  <si>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</si>
  <si>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</si>
  <si>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</si>
  <si>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</si>
  <si>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</si>
  <si>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</si>
  <si>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</si>
  <si>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</si>
  <si>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</si>
  <si>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</si>
  <si>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</si>
  <si>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</si>
  <si>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</si>
  <si>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</si>
  <si>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</si>
  <si>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</si>
  <si>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</si>
  <si>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</si>
  <si>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</si>
  <si>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</si>
  <si>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</si>
  <si>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</si>
  <si>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</si>
  <si>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</si>
  <si>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</si>
  <si>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</si>
  <si>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</si>
  <si>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</si>
  <si>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</si>
  <si>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</si>
  <si>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</si>
  <si>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</si>
  <si>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</si>
  <si>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</si>
  <si>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</si>
  <si>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</si>
  <si>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</si>
  <si>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</si>
  <si>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</si>
  <si>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</si>
  <si>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</si>
  <si>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</si>
  <si>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</si>
  <si>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</si>
  <si>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</si>
  <si>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</si>
  <si>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</si>
  <si>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</si>
  <si>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</si>
  <si>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</si>
  <si>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</si>
  <si>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</si>
  <si>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</si>
  <si>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</si>
  <si>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</si>
  <si>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</si>
  <si>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</si>
  <si>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</si>
  <si>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</si>
  <si>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</si>
  <si>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</si>
  <si>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</si>
  <si>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</si>
  <si>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</si>
  <si>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</si>
  <si>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</si>
  <si>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</si>
  <si>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</si>
  <si>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</si>
  <si>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</si>
  <si>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</si>
  <si>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</si>
  <si>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</si>
  <si>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</si>
  <si>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</si>
  <si>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</si>
  <si>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</si>
  <si>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</si>
  <si>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</si>
  <si>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</si>
  <si>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</si>
  <si>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</si>
  <si>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</si>
  <si>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</si>
  <si>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</si>
  <si>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</si>
  <si>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</si>
  <si>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</si>
  <si>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</si>
  <si>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</si>
  <si>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</si>
  <si>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</si>
  <si>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</si>
  <si>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</si>
  <si>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</si>
  <si>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</si>
  <si>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</si>
  <si>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</si>
  <si>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</si>
  <si>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</si>
  <si>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</si>
  <si>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</si>
  <si>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</si>
  <si>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</si>
  <si>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</si>
  <si>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</si>
  <si>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</si>
  <si>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</si>
  <si>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</si>
  <si>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</si>
  <si>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</si>
  <si>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</si>
  <si>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</si>
  <si>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</si>
  <si>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</si>
  <si>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</si>
  <si>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</si>
  <si>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</si>
  <si>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</si>
  <si>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</si>
  <si>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</si>
  <si>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</si>
  <si>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</si>
  <si>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</si>
  <si>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</si>
  <si>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</si>
  <si>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</si>
  <si>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</si>
  <si>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</si>
  <si>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</si>
  <si>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</si>
  <si>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</si>
  <si>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</si>
  <si>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</si>
  <si>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</si>
  <si>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</si>
  <si>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</si>
  <si>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</si>
  <si>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</si>
  <si>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</si>
  <si>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</si>
  <si>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</si>
  <si>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</si>
  <si>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</si>
  <si>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</si>
  <si>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</si>
  <si>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</si>
  <si>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</si>
  <si>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</si>
  <si>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</si>
  <si>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</si>
  <si>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</si>
  <si>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</si>
  <si>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</si>
  <si>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</si>
  <si>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</si>
  <si>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</si>
  <si>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</si>
  <si>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</si>
  <si>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</si>
  <si>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</si>
  <si>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</si>
  <si>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</si>
  <si>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</si>
  <si>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</si>
  <si>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</si>
  <si>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</si>
  <si>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</si>
  <si>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</si>
  <si>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</si>
  <si>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</si>
  <si>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</si>
  <si>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</si>
  <si>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</si>
  <si>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</si>
  <si>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</si>
  <si>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</si>
  <si>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</si>
  <si>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</si>
  <si>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</si>
  <si>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</si>
  <si>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</si>
  <si>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</si>
  <si>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</si>
  <si>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</si>
  <si>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</si>
  <si>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</si>
  <si>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</si>
  <si>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</si>
  <si>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</si>
  <si>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</si>
  <si>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</si>
  <si>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</si>
  <si>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</si>
  <si>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</si>
  <si>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</si>
  <si>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</si>
  <si>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</si>
  <si>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</si>
  <si>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</si>
  <si>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</si>
  <si>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</si>
  <si>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</si>
  <si>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</si>
  <si>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</si>
  <si>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</si>
  <si>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</si>
  <si>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</si>
  <si>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</si>
  <si>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</si>
  <si>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</si>
  <si>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</si>
  <si>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</si>
  <si>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</si>
  <si>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</si>
  <si>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</si>
  <si>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</si>
  <si>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</si>
  <si>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</si>
  <si>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</si>
  <si>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</si>
  <si>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</si>
  <si>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</si>
  <si>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</si>
  <si>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</si>
  <si>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</si>
  <si>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</si>
  <si>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</si>
  <si>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</si>
  <si>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</si>
  <si>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</si>
  <si>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</si>
  <si>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</si>
  <si>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</si>
  <si>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</si>
  <si>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</si>
  <si>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</si>
  <si>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</si>
  <si>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</si>
  <si>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</si>
  <si>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</si>
  <si>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</si>
  <si>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</si>
  <si>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</si>
  <si>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</si>
  <si>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</si>
  <si>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</si>
  <si>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</si>
  <si>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</si>
  <si>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</si>
  <si>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</si>
  <si>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</si>
  <si>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</si>
  <si>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</si>
  <si>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</si>
  <si>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</si>
  <si>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</si>
  <si>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</si>
  <si>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</si>
  <si>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</si>
  <si>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</si>
  <si>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</si>
  <si>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</si>
  <si>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</si>
  <si>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</si>
  <si>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</si>
  <si>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</si>
  <si>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</si>
  <si>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</si>
  <si>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</si>
  <si>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</si>
  <si>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</si>
  <si>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</si>
  <si>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</si>
  <si>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</si>
  <si>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</si>
  <si>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</si>
  <si>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</si>
  <si>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</si>
  <si>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</si>
  <si>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</si>
  <si>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</si>
  <si>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</si>
  <si>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</si>
  <si>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</si>
  <si>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</si>
  <si>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</si>
  <si>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</si>
  <si>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</si>
  <si>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</si>
  <si>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</si>
  <si>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</si>
  <si>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</si>
  <si>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</si>
  <si>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</si>
  <si>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</si>
  <si>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</si>
  <si>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</si>
  <si>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</si>
  <si>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</si>
  <si>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</si>
  <si>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</si>
  <si>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</si>
  <si>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</si>
  <si>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</si>
  <si>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</si>
  <si>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</si>
  <si>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</si>
  <si>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</si>
  <si>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</si>
  <si>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</si>
  <si>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</si>
  <si>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</si>
  <si>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</si>
  <si>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</si>
  <si>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</si>
  <si>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</si>
  <si>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</si>
  <si>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</si>
  <si>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</si>
  <si>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</si>
  <si>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</si>
  <si>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</si>
  <si>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</si>
  <si>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</si>
  <si>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</si>
  <si>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</si>
  <si>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</si>
  <si>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</si>
  <si>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</si>
  <si>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</si>
  <si>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</si>
  <si>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</si>
  <si>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</si>
  <si>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</si>
  <si>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</si>
  <si>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</si>
  <si>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</si>
  <si>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</si>
  <si>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</si>
  <si>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</si>
  <si>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</si>
  <si>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</si>
  <si>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</si>
  <si>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</si>
  <si>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</si>
  <si>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</si>
  <si>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</si>
  <si>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</si>
  <si>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</si>
  <si>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</si>
  <si>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</si>
  <si>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</si>
  <si>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</si>
  <si>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</si>
  <si>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</si>
  <si>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</si>
  <si>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</si>
  <si>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</si>
  <si>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</si>
  <si>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</si>
  <si>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</si>
  <si>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</si>
  <si>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</si>
  <si>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</si>
  <si>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</si>
  <si>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</si>
  <si>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</si>
  <si>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</si>
  <si>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</si>
  <si>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</si>
  <si>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</si>
  <si>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</si>
  <si>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</si>
  <si>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</si>
  <si>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</si>
  <si>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</si>
  <si>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</si>
  <si>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</si>
  <si>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</si>
  <si>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</si>
  <si>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</si>
  <si>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</si>
  <si>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</si>
  <si>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</si>
  <si>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</si>
  <si>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</si>
  <si>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</si>
  <si>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</si>
  <si>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</si>
  <si>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</si>
  <si>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</si>
  <si>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</si>
  <si>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</si>
  <si>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</si>
  <si>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</si>
  <si>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</si>
  <si>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</si>
  <si>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</si>
  <si>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</si>
  <si>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</si>
  <si>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</si>
  <si>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</si>
  <si>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</si>
  <si>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</si>
  <si>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</si>
  <si>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</si>
  <si>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</si>
  <si>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</si>
  <si>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</si>
  <si>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</si>
  <si>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</si>
  <si>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</si>
  <si>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</si>
  <si>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</si>
  <si>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</si>
  <si>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</si>
  <si>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</si>
  <si>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</si>
  <si>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</si>
  <si>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</si>
  <si>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</si>
  <si>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</si>
  <si>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</si>
  <si>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</si>
  <si>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</si>
  <si>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</si>
  <si>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</si>
  <si>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</si>
  <si>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</si>
  <si>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</si>
  <si>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</si>
  <si>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</si>
  <si>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</si>
  <si>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</si>
  <si>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</si>
  <si>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</si>
  <si>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</si>
  <si>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</si>
  <si>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</si>
  <si>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</si>
  <si>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</si>
  <si>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</si>
  <si>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</si>
  <si>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</si>
  <si>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</si>
  <si>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</si>
  <si>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</si>
  <si>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</si>
  <si>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</si>
  <si>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</si>
  <si>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</si>
  <si>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</si>
  <si>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</si>
  <si>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</si>
  <si>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</si>
  <si>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</si>
  <si>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</si>
  <si>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</si>
  <si>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</si>
  <si>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</si>
  <si>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</si>
  <si>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</si>
  <si>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</si>
  <si>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</si>
  <si>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</si>
  <si>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</si>
  <si>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</si>
  <si>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</si>
  <si>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</si>
  <si>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</si>
  <si>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</si>
  <si>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</si>
  <si>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</si>
  <si>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</si>
  <si>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</si>
  <si>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</si>
  <si>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</si>
  <si>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</si>
  <si>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</si>
  <si>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</si>
  <si>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</si>
  <si>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</si>
  <si>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</si>
  <si>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</si>
  <si>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</si>
  <si>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</si>
  <si>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</si>
  <si>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</si>
  <si>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</si>
  <si>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</si>
  <si>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</si>
  <si>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</si>
  <si>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</si>
  <si>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</si>
  <si>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</si>
  <si>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</si>
  <si>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</si>
  <si>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</si>
  <si>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</si>
  <si>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</si>
  <si>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</si>
  <si>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</si>
  <si>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</si>
  <si>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</si>
  <si>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</si>
  <si>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</si>
  <si>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</si>
  <si>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</si>
  <si>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</si>
  <si>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</si>
  <si>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</si>
  <si>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</si>
  <si>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</si>
  <si>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</si>
  <si>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</si>
  <si>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</si>
  <si>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</si>
  <si>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</si>
  <si>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</si>
  <si>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</si>
  <si>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</si>
  <si>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</si>
  <si>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</si>
  <si>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</si>
  <si>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</si>
  <si>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</si>
  <si>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</si>
  <si>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</si>
  <si>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</si>
  <si>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</si>
  <si>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</si>
  <si>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</si>
  <si>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</si>
  <si>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</si>
  <si>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</si>
  <si>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</si>
  <si>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</si>
  <si>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</si>
  <si>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</si>
  <si>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</si>
  <si>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</si>
  <si>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</si>
  <si>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</si>
  <si>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</si>
  <si>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</si>
  <si>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</si>
  <si>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</si>
  <si>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</si>
  <si>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</si>
  <si>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</si>
  <si>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</si>
  <si>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</si>
  <si>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</si>
  <si>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</si>
  <si>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</si>
  <si>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</si>
  <si>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</si>
  <si>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</si>
  <si>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</si>
  <si>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</si>
  <si>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</si>
  <si>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</si>
  <si>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</si>
  <si>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</si>
  <si>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</si>
  <si>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</si>
  <si>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</si>
  <si>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</si>
  <si>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</si>
  <si>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</si>
  <si>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</si>
  <si>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</si>
  <si>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</si>
  <si>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</si>
  <si>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</si>
  <si>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</si>
  <si>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</si>
  <si>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</si>
  <si>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</si>
  <si>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</si>
  <si>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</si>
  <si>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</si>
  <si>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</si>
  <si>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</si>
  <si>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</si>
  <si>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</si>
  <si>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</si>
  <si>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</si>
  <si>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</si>
  <si>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</si>
  <si>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</si>
  <si>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</si>
  <si>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</si>
  <si>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</si>
  <si>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</si>
  <si>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</si>
  <si>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</si>
  <si>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</si>
  <si>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</si>
  <si>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</si>
  <si>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</si>
  <si>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</si>
  <si>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</si>
  <si>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</si>
  <si>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</si>
  <si>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</si>
  <si>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</si>
  <si>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</si>
  <si>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</si>
  <si>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</si>
  <si>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</si>
  <si>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</si>
  <si>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</si>
  <si>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</si>
  <si>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</si>
  <si>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</si>
  <si>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</si>
  <si>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</si>
  <si>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</si>
  <si>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</si>
  <si>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</si>
  <si>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</si>
  <si>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</si>
  <si>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</si>
  <si>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</si>
  <si>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</si>
  <si>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</si>
  <si>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</si>
  <si>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</si>
  <si>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</si>
  <si>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</si>
  <si>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</si>
  <si>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</si>
  <si>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</si>
  <si>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</si>
  <si>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</si>
  <si>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</si>
  <si>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</si>
  <si>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</si>
  <si>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</si>
  <si>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</si>
  <si>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</si>
  <si>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</si>
  <si>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</si>
  <si>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</si>
  <si>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</si>
  <si>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</si>
  <si>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</si>
  <si>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</si>
  <si>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</si>
  <si>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</si>
  <si>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</si>
  <si>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</si>
  <si>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</si>
  <si>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</si>
  <si>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</si>
  <si>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</si>
  <si>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</si>
  <si>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</si>
  <si>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</si>
  <si>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</si>
  <si>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</si>
  <si>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</si>
  <si>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</si>
  <si>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</si>
  <si>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</si>
  <si>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</si>
  <si>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</si>
  <si>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</si>
  <si>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</si>
  <si>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</si>
  <si>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</si>
  <si>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</si>
  <si>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</si>
  <si>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</si>
  <si>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</si>
  <si>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</si>
  <si>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</si>
  <si>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</si>
  <si>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</si>
  <si>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</si>
  <si>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</si>
  <si>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</si>
  <si>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</si>
  <si>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</si>
  <si>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</si>
  <si>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</si>
  <si>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</si>
  <si>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</si>
  <si>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</si>
  <si>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</si>
  <si>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</si>
  <si>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</si>
  <si>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</si>
  <si>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</si>
  <si>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</si>
  <si>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</si>
  <si>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</si>
  <si>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</si>
  <si>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</si>
  <si>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</si>
  <si>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</si>
  <si>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</si>
  <si>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</si>
  <si>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</si>
  <si>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</si>
  <si>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</si>
  <si>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</si>
  <si>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</si>
  <si>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</si>
  <si>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</si>
  <si>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</si>
  <si>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</si>
  <si>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</si>
  <si>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</si>
  <si>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</si>
  <si>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</si>
  <si>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</si>
  <si>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</si>
  <si>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</si>
  <si>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</si>
  <si>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</si>
  <si>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</si>
  <si>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</si>
  <si>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</si>
  <si>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</si>
  <si>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</si>
  <si>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</si>
  <si>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</si>
  <si>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</si>
  <si>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</si>
  <si>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</si>
  <si>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</si>
  <si>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</si>
  <si>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</si>
  <si>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</si>
  <si>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</si>
  <si>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</si>
  <si>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</si>
  <si>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</si>
  <si>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</si>
  <si>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</si>
  <si>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</si>
  <si>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</si>
  <si>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</si>
  <si>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</si>
  <si>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</si>
  <si>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</si>
  <si>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</si>
  <si>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</si>
  <si>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</si>
  <si>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</si>
  <si>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</si>
  <si>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</si>
  <si>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</si>
  <si>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</si>
  <si>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</si>
  <si>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</si>
  <si>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</si>
  <si>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</si>
  <si>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</si>
  <si>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</si>
  <si>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</si>
  <si>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</si>
  <si>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</si>
  <si>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</si>
  <si>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</si>
  <si>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</si>
  <si>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</si>
  <si>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</si>
  <si>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</si>
  <si>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</si>
  <si>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</si>
  <si>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</si>
  <si>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</si>
  <si>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</si>
  <si>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</si>
  <si>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</si>
  <si>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</si>
  <si>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</si>
  <si>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</si>
  <si>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</si>
  <si>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</si>
  <si>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</si>
  <si>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</si>
  <si>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</si>
  <si>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</si>
  <si>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</si>
  <si>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</si>
  <si>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</si>
  <si>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</si>
  <si>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</si>
  <si>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</si>
  <si>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</si>
  <si>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</si>
  <si>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</si>
  <si>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</si>
  <si>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</si>
  <si>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</si>
  <si>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</si>
  <si>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</si>
  <si>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</si>
  <si>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</si>
  <si>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</si>
  <si>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</si>
  <si>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</si>
  <si>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</si>
  <si>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</si>
  <si>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</si>
  <si>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</si>
  <si>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</si>
  <si>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</si>
  <si>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</si>
  <si>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</si>
  <si>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</si>
  <si>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</si>
  <si>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</si>
  <si>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</si>
  <si>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</si>
  <si>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</si>
  <si>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</si>
  <si>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</si>
  <si>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</si>
  <si>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</si>
  <si>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</si>
  <si>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</si>
  <si>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</si>
  <si>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</si>
  <si>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</si>
  <si>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</si>
  <si>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</si>
  <si>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</si>
  <si>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</si>
  <si>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</si>
  <si>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</si>
  <si>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</si>
  <si>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</si>
  <si>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</si>
  <si>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</si>
  <si>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</si>
  <si>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</si>
  <si>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</si>
  <si>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</si>
  <si>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</si>
  <si>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</si>
  <si>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</si>
  <si>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</si>
  <si>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</si>
  <si>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</si>
  <si>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</si>
  <si>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</si>
  <si>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</si>
  <si>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</si>
  <si>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</si>
  <si>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</si>
  <si>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</si>
  <si>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</si>
  <si>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</si>
  <si>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</si>
  <si>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</si>
  <si>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</si>
  <si>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</si>
  <si>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</si>
  <si>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</si>
  <si>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</si>
  <si>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</si>
  <si>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</si>
  <si>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</si>
  <si>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</si>
  <si>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</si>
  <si>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</si>
  <si>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</si>
  <si>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</si>
  <si>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</si>
  <si>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</si>
  <si>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</si>
  <si>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</si>
  <si>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</si>
  <si>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</si>
  <si>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</si>
  <si>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</si>
  <si>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</si>
  <si>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</si>
  <si>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</si>
  <si>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</si>
  <si>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</si>
  <si>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</si>
  <si>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</si>
  <si>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</si>
  <si>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</si>
  <si>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</si>
  <si>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</si>
  <si>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</si>
  <si>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</si>
  <si>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</si>
  <si>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</si>
  <si>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</si>
  <si>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</si>
  <si>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</si>
  <si>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</si>
  <si>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</si>
  <si>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</si>
  <si>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</si>
  <si>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</si>
  <si>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</si>
  <si>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</si>
  <si>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</si>
  <si>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</si>
  <si>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</si>
  <si>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</si>
  <si>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</si>
  <si>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</si>
  <si>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</si>
  <si>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</si>
  <si>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</si>
  <si>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</si>
  <si>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</si>
  <si>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</si>
  <si>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</si>
  <si>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</si>
  <si>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</si>
  <si>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</si>
  <si>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</si>
  <si>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</si>
  <si>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</si>
  <si>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</si>
  <si>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</si>
  <si>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</si>
  <si>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</si>
  <si>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</si>
  <si>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</si>
  <si>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</si>
  <si>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</si>
  <si>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</si>
  <si>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</si>
  <si>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</si>
  <si>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</si>
  <si>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</si>
  <si>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</si>
  <si>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</si>
  <si>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</si>
  <si>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</si>
  <si>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</si>
  <si>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</si>
  <si>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</si>
  <si>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</si>
  <si>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</si>
  <si>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</si>
  <si>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</si>
  <si>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</si>
  <si>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</si>
  <si>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</si>
  <si>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</si>
  <si>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</si>
  <si>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</si>
  <si>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</si>
  <si>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</si>
  <si>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</si>
  <si>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</si>
  <si>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</si>
  <si>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</si>
  <si>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</si>
  <si>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</si>
  <si>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</si>
  <si>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</si>
  <si>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</si>
  <si>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</si>
  <si>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</si>
  <si>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</si>
  <si>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</si>
  <si>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</si>
  <si>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</si>
  <si>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</si>
  <si>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</si>
  <si>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</si>
  <si>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</si>
  <si>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</si>
  <si>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</si>
  <si>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</si>
  <si>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</si>
  <si>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</si>
  <si>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</si>
  <si>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</si>
  <si>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</si>
  <si>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</si>
  <si>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</si>
  <si>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</si>
  <si>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</si>
  <si>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</si>
  <si>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</si>
  <si>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</si>
  <si>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</si>
  <si>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</si>
  <si>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</si>
  <si>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</si>
  <si>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</si>
  <si>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</si>
  <si>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</si>
  <si>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</si>
  <si>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</si>
  <si>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</si>
  <si>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</si>
  <si>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</si>
  <si>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</si>
  <si>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</si>
  <si>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</si>
  <si>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</si>
  <si>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</si>
  <si>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</si>
  <si>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</si>
  <si>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</si>
  <si>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</si>
  <si>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</si>
  <si>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</si>
  <si>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</si>
  <si>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</si>
  <si>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</si>
  <si>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</si>
  <si>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</si>
  <si>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</si>
  <si>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</si>
  <si>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</si>
  <si>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</si>
  <si>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</si>
  <si>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</si>
  <si>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</si>
  <si>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</si>
  <si>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</si>
  <si>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</si>
  <si>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</si>
  <si>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</si>
  <si>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</si>
  <si>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</si>
  <si>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</si>
  <si>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</si>
  <si>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</si>
  <si>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</si>
  <si>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</si>
  <si>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</si>
  <si>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</si>
  <si>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</si>
  <si>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</si>
  <si>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</si>
  <si>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</si>
  <si>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</si>
  <si>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</si>
  <si>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</si>
  <si>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</si>
  <si>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</si>
  <si>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</si>
  <si>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</si>
  <si>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</si>
  <si>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</si>
  <si>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</si>
  <si>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</si>
  <si>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</si>
  <si>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</si>
  <si>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</si>
  <si>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</si>
  <si>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</si>
  <si>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</si>
  <si>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</si>
  <si>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</si>
  <si>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</si>
  <si>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</si>
  <si>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</si>
  <si>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</si>
  <si>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</si>
  <si>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</si>
  <si>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</si>
  <si>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</si>
  <si>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</si>
  <si>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</si>
  <si>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</si>
  <si>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</si>
  <si>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</si>
  <si>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</si>
  <si>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</si>
  <si>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</si>
  <si>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</si>
  <si>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</si>
  <si>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</si>
  <si>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</si>
  <si>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</si>
  <si>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</si>
  <si>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</si>
  <si>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</si>
  <si>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</si>
  <si>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</si>
  <si>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</si>
  <si>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</si>
  <si>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</si>
  <si>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</si>
  <si>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</si>
  <si>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</si>
  <si>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</si>
  <si>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</si>
  <si>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</si>
  <si>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</si>
  <si>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</si>
  <si>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</si>
  <si>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</si>
  <si>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</si>
  <si>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</si>
  <si>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</si>
  <si>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</si>
  <si>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</si>
  <si>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</si>
  <si>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</si>
  <si>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</si>
  <si>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</si>
  <si>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</si>
  <si>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</si>
  <si>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</si>
  <si>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</si>
  <si>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</si>
  <si>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</si>
  <si>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</si>
  <si>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</si>
  <si>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</si>
  <si>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</si>
  <si>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</si>
  <si>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</si>
  <si>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</si>
  <si>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</si>
  <si>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</si>
  <si>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</si>
  <si>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</si>
  <si>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</si>
  <si>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</si>
  <si>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</si>
  <si>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</si>
  <si>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</si>
  <si>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</si>
  <si>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</si>
  <si>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</si>
  <si>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</si>
  <si>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</si>
  <si>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</si>
  <si>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</si>
  <si>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</si>
  <si>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</si>
  <si>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</si>
  <si>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</si>
  <si>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</si>
  <si>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</si>
  <si>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</si>
  <si>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</si>
  <si>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</si>
  <si>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</si>
  <si>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</si>
  <si>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</si>
  <si>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</si>
  <si>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</si>
  <si>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</si>
  <si>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</si>
  <si>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</si>
  <si>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</si>
  <si>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</si>
  <si>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</si>
  <si>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</si>
  <si>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</si>
  <si>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</si>
  <si>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</si>
  <si>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</si>
  <si>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</si>
  <si>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</si>
  <si>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</si>
  <si>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</si>
  <si>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</si>
  <si>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</si>
  <si>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</si>
  <si>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</si>
  <si>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</si>
  <si>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</si>
  <si>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</si>
  <si>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</si>
  <si>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</si>
  <si>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</si>
  <si>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</si>
  <si>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</si>
  <si>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</si>
  <si>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</si>
  <si>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</si>
  <si>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</si>
  <si>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</si>
  <si>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</si>
  <si>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</si>
  <si>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</si>
  <si>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</si>
  <si>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</si>
  <si>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</si>
  <si>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</si>
  <si>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</si>
  <si>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</si>
  <si>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</si>
  <si>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</si>
  <si>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</si>
  <si>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</si>
  <si>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</si>
  <si>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</si>
  <si>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</si>
  <si>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</si>
  <si>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</si>
  <si>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</si>
  <si>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</si>
  <si>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</si>
  <si>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</si>
  <si>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</si>
  <si>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</si>
  <si>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</si>
  <si>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</si>
  <si>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</si>
  <si>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</si>
  <si>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</si>
  <si>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</si>
  <si>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</si>
  <si>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</si>
  <si>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</si>
  <si>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</si>
  <si>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</si>
  <si>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</si>
  <si>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</si>
  <si>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</si>
  <si>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</si>
  <si>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</si>
  <si>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</si>
  <si>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</si>
  <si>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</si>
  <si>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</si>
  <si>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</si>
  <si>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</si>
  <si>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</si>
  <si>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</si>
  <si>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</si>
  <si>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</si>
  <si>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</si>
  <si>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</si>
  <si>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</si>
  <si>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</si>
  <si>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</si>
  <si>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</si>
  <si>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</si>
  <si>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</si>
  <si>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</si>
  <si>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</si>
  <si>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</si>
  <si>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</si>
  <si>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</si>
  <si>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</si>
  <si>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</si>
  <si>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</si>
  <si>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</si>
  <si>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</si>
  <si>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</si>
  <si>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</si>
  <si>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</si>
  <si>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</si>
  <si>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</si>
  <si>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</si>
  <si>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</si>
  <si>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</si>
  <si>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</si>
  <si>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</si>
  <si>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</si>
  <si>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</si>
  <si>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</si>
  <si>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</si>
  <si>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</si>
  <si>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</si>
  <si>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</si>
  <si>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</si>
  <si>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</si>
  <si>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</si>
  <si>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</si>
  <si>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</si>
  <si>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</si>
  <si>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</si>
  <si>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</si>
  <si>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</si>
  <si>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</si>
  <si>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</si>
  <si>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</si>
  <si>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</si>
  <si>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</si>
  <si>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</si>
  <si>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</si>
  <si>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</si>
  <si>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</si>
  <si>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</si>
  <si>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</si>
  <si>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</si>
  <si>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</si>
  <si>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</si>
  <si>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</si>
  <si>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</si>
  <si>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</si>
  <si>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</si>
  <si>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</si>
  <si>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</si>
  <si>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</si>
  <si>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</si>
  <si>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</si>
  <si>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</si>
  <si>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</si>
  <si>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</si>
  <si>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</si>
  <si>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</si>
  <si>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</si>
  <si>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</si>
  <si>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</si>
  <si>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</si>
  <si>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</si>
  <si>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</si>
  <si>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</si>
  <si>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</si>
  <si>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</si>
  <si>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</si>
  <si>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</si>
  <si>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</si>
  <si>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</si>
  <si>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</si>
  <si>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</si>
  <si>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</si>
  <si>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</si>
  <si>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</si>
  <si>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</si>
  <si>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</si>
  <si>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</si>
  <si>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</si>
  <si>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</si>
  <si>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</si>
  <si>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</si>
  <si>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</si>
  <si>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</si>
  <si>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</si>
  <si>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</si>
  <si>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</si>
  <si>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</si>
  <si>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</si>
  <si>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</si>
  <si>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</si>
  <si>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</si>
  <si>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</si>
  <si>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</si>
  <si>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</si>
  <si>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</si>
  <si>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</si>
  <si>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</si>
  <si>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</si>
  <si>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</si>
  <si>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</si>
  <si>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</si>
  <si>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</si>
  <si>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</si>
  <si>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</si>
  <si>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</si>
  <si>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</si>
  <si>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</si>
  <si>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</si>
  <si>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</si>
  <si>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</si>
  <si>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</si>
  <si>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</si>
  <si>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</si>
  <si>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</si>
  <si>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</si>
  <si>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</si>
  <si>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</si>
  <si>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</si>
  <si>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</si>
  <si>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</si>
  <si>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</si>
  <si>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</si>
  <si>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</si>
  <si>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</si>
  <si>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</si>
  <si>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</si>
  <si>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</si>
  <si>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</si>
  <si>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</si>
  <si>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</si>
  <si>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</si>
  <si>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</si>
  <si>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</si>
  <si>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</si>
  <si>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</si>
  <si>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</si>
  <si>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</si>
  <si>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</si>
  <si>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</si>
  <si>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</si>
  <si>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</si>
  <si>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</si>
  <si>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</si>
  <si>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</si>
  <si>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</si>
  <si>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</si>
  <si>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</si>
  <si>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</si>
  <si>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</si>
  <si>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</si>
  <si>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</si>
  <si>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</si>
  <si>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</si>
  <si>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</si>
  <si>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</si>
  <si>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</si>
  <si>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</si>
  <si>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</si>
  <si>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</si>
  <si>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</si>
  <si>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</si>
  <si>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</si>
  <si>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</si>
  <si>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</si>
  <si>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</si>
  <si>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</si>
  <si>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</si>
  <si>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</si>
  <si>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</si>
  <si>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</si>
  <si>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</si>
  <si>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</si>
  <si>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</si>
  <si>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</si>
  <si>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</si>
  <si>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</si>
  <si>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</si>
  <si>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</si>
  <si>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</si>
  <si>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</si>
  <si>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</si>
  <si>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</si>
  <si>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</si>
  <si>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</si>
  <si>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</si>
  <si>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</si>
  <si>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</si>
  <si>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</si>
  <si>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</si>
  <si>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</si>
  <si>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</si>
  <si>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</si>
  <si>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</si>
  <si>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</si>
  <si>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</si>
  <si>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</si>
  <si>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</si>
  <si>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</si>
  <si>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</si>
  <si>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</si>
  <si>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</si>
  <si>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</si>
  <si>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</si>
  <si>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</si>
  <si>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</si>
  <si>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</si>
  <si>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</si>
  <si>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</si>
  <si>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</si>
  <si>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</si>
  <si>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</si>
  <si>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</si>
  <si>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</si>
  <si>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</si>
  <si>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</si>
  <si>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</si>
  <si>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</si>
  <si>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</si>
  <si>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</si>
  <si>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</si>
  <si>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</si>
  <si>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</si>
  <si>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</si>
  <si>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</si>
  <si>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</si>
  <si>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</si>
  <si>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</si>
  <si>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</si>
  <si>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</si>
  <si>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</si>
  <si>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</si>
  <si>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</si>
  <si>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</si>
  <si>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</si>
  <si>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</si>
  <si>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</si>
  <si>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</si>
  <si>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</si>
  <si>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</si>
  <si>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</si>
  <si>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</si>
  <si>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</si>
  <si>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</si>
  <si>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</si>
  <si>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</si>
  <si>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</si>
  <si>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</si>
  <si>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</si>
  <si>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</si>
  <si>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</si>
  <si>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</si>
  <si>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</si>
  <si>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</si>
  <si>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</si>
  <si>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</si>
  <si>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</si>
  <si>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</si>
  <si>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</si>
  <si>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</si>
  <si>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</si>
  <si>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</si>
  <si>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</si>
  <si>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</si>
  <si>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</si>
  <si>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</si>
  <si>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</si>
  <si>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</si>
  <si>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</si>
  <si>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</si>
  <si>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</si>
  <si>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</si>
  <si>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</si>
  <si>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</si>
  <si>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</si>
  <si>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</si>
  <si>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</si>
  <si>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</si>
  <si>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</si>
  <si>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</si>
  <si>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</si>
  <si>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</si>
  <si>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</si>
  <si>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</si>
  <si>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</si>
  <si>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</si>
  <si>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</si>
  <si>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</si>
  <si>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</si>
  <si>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</si>
  <si>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</si>
  <si>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</si>
  <si>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</si>
  <si>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</si>
  <si>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</si>
  <si>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</si>
  <si>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</si>
  <si>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</si>
  <si>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</si>
  <si>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</si>
  <si>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</si>
  <si>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</si>
  <si>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</si>
  <si>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</si>
  <si>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</si>
  <si>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</si>
  <si>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</si>
  <si>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</si>
  <si>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</si>
  <si>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</si>
  <si>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</si>
  <si>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</si>
  <si>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</si>
  <si>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</si>
  <si>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</si>
  <si>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</si>
  <si>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</si>
  <si>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</si>
  <si>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</si>
  <si>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</si>
  <si>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</si>
  <si>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</si>
  <si>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</si>
  <si>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</si>
  <si>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</si>
  <si>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</si>
  <si>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</si>
  <si>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</si>
  <si>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</si>
  <si>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</si>
  <si>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</si>
  <si>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</si>
  <si>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</si>
  <si>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</si>
  <si>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</si>
  <si>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</si>
  <si>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</si>
  <si>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</si>
  <si>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</si>
  <si>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</si>
  <si>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</si>
  <si>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</si>
  <si>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</si>
  <si>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</si>
  <si>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</si>
  <si>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</si>
  <si>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</si>
  <si>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</si>
  <si>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</si>
  <si>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</si>
  <si>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</si>
  <si>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</si>
  <si>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</si>
  <si>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</si>
  <si>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</si>
  <si>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</si>
  <si>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</si>
  <si>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</si>
  <si>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</si>
  <si>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</si>
  <si>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</si>
  <si>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</si>
  <si>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</si>
  <si>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</si>
  <si>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</si>
  <si>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</si>
  <si>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</si>
  <si>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</si>
  <si>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</si>
  <si>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</si>
  <si>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</si>
  <si>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</si>
  <si>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</si>
  <si>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</si>
  <si>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</si>
  <si>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</si>
  <si>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</si>
  <si>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</si>
  <si>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</si>
  <si>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</si>
  <si>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</si>
  <si>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</si>
  <si>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</si>
  <si>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</si>
  <si>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</si>
  <si>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</si>
  <si>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</si>
  <si>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</si>
  <si>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</si>
  <si>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</si>
  <si>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</si>
  <si>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</si>
  <si>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</si>
  <si>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</si>
  <si>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</si>
  <si>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</si>
  <si>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</si>
  <si>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</si>
  <si>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</si>
  <si>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</si>
  <si>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</si>
  <si>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</si>
  <si>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</si>
  <si>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</si>
  <si>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</si>
  <si>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</si>
  <si>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</si>
  <si>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</si>
  <si>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</si>
  <si>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</si>
  <si>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</si>
  <si>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</si>
  <si>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</si>
  <si>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</si>
  <si>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</si>
  <si>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</si>
  <si>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</si>
  <si>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</si>
  <si>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</si>
  <si>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</si>
  <si>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</si>
  <si>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</si>
  <si>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</si>
  <si>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</si>
  <si>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</si>
  <si>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</si>
  <si>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</si>
  <si>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</si>
  <si>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</si>
  <si>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</si>
  <si>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</si>
  <si>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</si>
  <si>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</si>
  <si>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</si>
  <si>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</si>
  <si>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</si>
  <si>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</si>
  <si>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</si>
  <si>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</si>
  <si>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</si>
  <si>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</si>
  <si>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</si>
  <si>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</si>
  <si>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</si>
  <si>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</si>
  <si>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</si>
  <si>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</si>
  <si>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</si>
  <si>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</si>
  <si>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</si>
  <si>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</si>
  <si>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</si>
  <si>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</si>
  <si>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</si>
  <si>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</si>
  <si>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</si>
  <si>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</si>
  <si>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</si>
  <si>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</si>
  <si>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</si>
  <si>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</si>
  <si>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</si>
  <si>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</si>
  <si>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</si>
  <si>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</si>
  <si>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</si>
  <si>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</si>
  <si>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</si>
  <si>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</si>
  <si>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</si>
  <si>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</si>
  <si>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</si>
  <si>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</si>
  <si>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</si>
  <si>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</si>
  <si>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</si>
  <si>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</si>
  <si>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</si>
  <si>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</si>
  <si>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</si>
  <si>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</si>
  <si>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</si>
  <si>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</si>
  <si>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</si>
  <si>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</si>
  <si>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</si>
  <si>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</si>
  <si>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</si>
  <si>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</si>
  <si>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</si>
  <si>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</si>
  <si>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</si>
  <si>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</si>
  <si>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</si>
  <si>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</si>
  <si>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</si>
  <si>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</si>
  <si>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</si>
  <si>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</si>
  <si>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</si>
  <si>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</si>
  <si>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</si>
  <si>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</si>
  <si>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</si>
  <si>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</si>
  <si>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</si>
  <si>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</si>
  <si>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</si>
  <si>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</si>
  <si>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</si>
  <si>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</si>
  <si>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</si>
  <si>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</si>
  <si>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</si>
  <si>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</si>
  <si>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</si>
  <si>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</si>
  <si>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</si>
  <si>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</si>
  <si>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</si>
  <si>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</si>
  <si>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</si>
  <si>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</si>
  <si>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</si>
  <si>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</si>
  <si>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</si>
  <si>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</si>
  <si>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</si>
  <si>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</si>
  <si>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</si>
  <si>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</si>
  <si>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</si>
  <si>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</si>
  <si>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</si>
  <si>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</si>
  <si>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</si>
  <si>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</si>
  <si>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</si>
  <si>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</si>
  <si>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</si>
  <si>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</si>
  <si>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</si>
  <si>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</si>
  <si>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</si>
  <si>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</si>
  <si>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</si>
  <si>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</si>
  <si>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</si>
  <si>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</si>
  <si>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</si>
  <si>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</si>
  <si>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</si>
  <si>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</si>
  <si>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</si>
  <si>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</si>
  <si>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</si>
  <si>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</si>
  <si>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</si>
  <si>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</si>
  <si>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</si>
  <si>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</si>
  <si>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</si>
  <si>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</si>
  <si>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</si>
  <si>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</si>
  <si>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</si>
  <si>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</si>
  <si>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</si>
  <si>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</si>
  <si>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</si>
  <si>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</si>
  <si>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</si>
  <si>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</si>
  <si>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</si>
  <si>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</si>
  <si>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</si>
  <si>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</si>
  <si>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</si>
  <si>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</si>
  <si>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</si>
  <si>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</si>
  <si>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</si>
  <si>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</si>
  <si>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</si>
  <si>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</si>
  <si>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</si>
  <si>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</si>
  <si>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</si>
  <si>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</si>
  <si>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</si>
  <si>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</si>
  <si>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</si>
  <si>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</si>
  <si>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</si>
  <si>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</si>
  <si>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</si>
  <si>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</si>
  <si>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</si>
  <si>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</si>
  <si>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</si>
  <si>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</si>
  <si>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</si>
  <si>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</si>
  <si>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</si>
  <si>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</si>
  <si>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</si>
  <si>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</si>
  <si>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</si>
  <si>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</si>
  <si>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</si>
  <si>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</si>
  <si>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</si>
  <si>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</si>
  <si>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</si>
  <si>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</si>
  <si>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</si>
  <si>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</si>
  <si>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</si>
  <si>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</si>
  <si>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</si>
  <si>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</si>
  <si>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</si>
  <si>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</si>
  <si>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</si>
  <si>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</si>
  <si>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</si>
  <si>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</si>
  <si>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</si>
  <si>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</si>
  <si>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</si>
  <si>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</si>
  <si>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</si>
  <si>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</si>
  <si>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</si>
  <si>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</si>
  <si>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</si>
  <si>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</si>
  <si>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</si>
  <si>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</si>
  <si>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</si>
  <si>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</si>
  <si>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</si>
  <si>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</si>
  <si>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</si>
  <si>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</si>
  <si>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</si>
  <si>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</si>
  <si>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</si>
  <si>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</si>
  <si>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</si>
  <si>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</si>
  <si>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</si>
  <si>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</si>
  <si>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</si>
  <si>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</si>
  <si>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</si>
  <si>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</si>
  <si>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</si>
  <si>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</si>
  <si>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</si>
  <si>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</si>
  <si>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</si>
  <si>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</si>
  <si>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</si>
  <si>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</si>
  <si>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</si>
  <si>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</si>
  <si>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</si>
  <si>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</si>
  <si>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</si>
  <si>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</si>
  <si>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</si>
  <si>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</si>
  <si>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</si>
  <si>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</si>
  <si>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</si>
  <si>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</si>
  <si>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</si>
  <si>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</si>
  <si>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</si>
  <si>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</si>
  <si>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</si>
  <si>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</si>
  <si>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</si>
  <si>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</si>
  <si>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</si>
  <si>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</si>
  <si>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</si>
  <si>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</si>
  <si>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</si>
  <si>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</si>
  <si>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</si>
  <si>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</si>
  <si>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</si>
  <si>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</si>
  <si>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</si>
  <si>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</si>
  <si>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</si>
  <si>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</si>
  <si>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</si>
  <si>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</si>
  <si>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</si>
  <si>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</si>
  <si>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</si>
  <si>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</si>
  <si>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</si>
  <si>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</si>
  <si>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</si>
  <si>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</si>
  <si>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</si>
  <si>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</si>
  <si>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</si>
  <si>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</si>
  <si>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</si>
  <si>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</si>
  <si>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</si>
  <si>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</si>
  <si>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</si>
  <si>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</si>
  <si>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</si>
  <si>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</si>
  <si>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</si>
  <si>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</si>
  <si>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</si>
  <si>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</si>
  <si>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</si>
  <si>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</si>
  <si>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</si>
  <si>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</si>
  <si>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</si>
  <si>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</si>
  <si>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</si>
  <si>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</si>
  <si>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</si>
  <si>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</si>
  <si>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</si>
  <si>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</si>
  <si>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</si>
  <si>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</si>
  <si>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</si>
  <si>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</si>
  <si>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</si>
  <si>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</si>
  <si>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</si>
  <si>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</si>
  <si>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</si>
  <si>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</si>
  <si>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</si>
  <si>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</si>
  <si>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</si>
  <si>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</si>
  <si>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</si>
  <si>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</si>
  <si>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</si>
  <si>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</si>
  <si>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</si>
  <si>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</si>
  <si>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</si>
  <si>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</si>
  <si>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</si>
  <si>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</si>
  <si>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</si>
  <si>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</si>
  <si>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</si>
  <si>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</si>
  <si>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</si>
  <si>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</si>
  <si>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</si>
  <si>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</si>
  <si>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</si>
  <si>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</si>
  <si>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</si>
  <si>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</si>
  <si>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</si>
  <si>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</si>
  <si>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</si>
  <si>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</si>
  <si>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</si>
  <si>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</si>
  <si>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</si>
  <si>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</si>
  <si>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</si>
  <si>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</si>
  <si>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</si>
  <si>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</si>
  <si>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</si>
  <si>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</si>
  <si>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</si>
  <si>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</si>
  <si>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</si>
  <si>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</si>
  <si>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</si>
  <si>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</si>
  <si>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</si>
  <si>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</si>
  <si>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</si>
  <si>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</si>
  <si>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</si>
  <si>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</si>
  <si>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</si>
  <si>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</si>
  <si>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</si>
  <si>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</si>
  <si>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</si>
  <si>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</si>
  <si>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</si>
  <si>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</si>
  <si>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</si>
  <si>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</si>
  <si>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</si>
  <si>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</si>
  <si>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</si>
  <si>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</si>
  <si>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</si>
  <si>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</si>
  <si>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</si>
  <si>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</si>
  <si>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</si>
  <si>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</si>
  <si>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</si>
  <si>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</si>
  <si>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</si>
  <si>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</si>
  <si>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</si>
  <si>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</si>
  <si>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</si>
  <si>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</si>
  <si>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</si>
  <si>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</si>
  <si>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</si>
  <si>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</si>
  <si>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</si>
  <si>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</si>
  <si>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</si>
  <si>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</si>
  <si>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</si>
  <si>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</si>
  <si>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</si>
  <si>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</si>
  <si>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</si>
  <si>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</si>
  <si>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</si>
  <si>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</si>
  <si>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</si>
  <si>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</si>
  <si>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</si>
  <si>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</si>
  <si>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</si>
  <si>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</si>
  <si>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</si>
  <si>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</si>
  <si>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</si>
  <si>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</si>
  <si>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</si>
  <si>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</si>
  <si>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</si>
  <si>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</si>
  <si>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</si>
  <si>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</si>
  <si>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</si>
  <si>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</si>
  <si>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</si>
  <si>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</si>
  <si>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</si>
  <si>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</si>
  <si>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</si>
  <si>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</si>
  <si>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</si>
  <si>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</si>
  <si>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</si>
  <si>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</si>
  <si>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</si>
  <si>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</si>
  <si>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</si>
  <si>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</si>
  <si>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</si>
  <si>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</si>
  <si>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</si>
  <si>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</si>
  <si>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</si>
  <si>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</si>
  <si>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</si>
  <si>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</si>
  <si>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</si>
  <si>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</si>
  <si>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</si>
  <si>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</si>
  <si>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</si>
  <si>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</si>
  <si>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</si>
  <si>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</si>
  <si>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</si>
  <si>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</si>
  <si>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</si>
  <si>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</si>
  <si>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</si>
  <si>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</si>
  <si>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</si>
  <si>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</si>
  <si>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</si>
  <si>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</si>
  <si>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</si>
  <si>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</si>
  <si>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</si>
  <si>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</si>
  <si>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</si>
  <si>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</si>
  <si>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</si>
  <si>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</si>
  <si>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</si>
  <si>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</si>
  <si>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</si>
  <si>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</si>
  <si>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</si>
  <si>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</si>
  <si>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</si>
  <si>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</si>
  <si>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</si>
  <si>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</si>
  <si>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</si>
  <si>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</si>
  <si>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</si>
  <si>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</si>
  <si>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</si>
  <si>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</si>
  <si>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</si>
  <si>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</si>
  <si>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</si>
  <si>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</si>
  <si>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</si>
  <si>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</si>
  <si>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</si>
  <si>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</si>
  <si>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</si>
  <si>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</si>
  <si>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</si>
  <si>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</si>
  <si>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</si>
  <si>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</si>
  <si>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</si>
  <si>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</si>
  <si>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</si>
  <si>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</si>
  <si>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</si>
  <si>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</si>
  <si>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</si>
  <si>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</si>
  <si>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</si>
  <si>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</si>
  <si>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</si>
  <si>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</si>
  <si>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</si>
  <si>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</si>
  <si>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</si>
  <si>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</si>
  <si>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</si>
  <si>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</si>
  <si>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</si>
  <si>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</si>
  <si>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</si>
  <si>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</si>
  <si>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</si>
  <si>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</si>
  <si>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</si>
  <si>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</si>
  <si>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</si>
  <si>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</si>
  <si>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</si>
  <si>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</si>
  <si>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</si>
  <si>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</si>
  <si>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</si>
  <si>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</si>
  <si>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</si>
  <si>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</si>
  <si>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</si>
  <si>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</si>
  <si>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</si>
  <si>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</si>
  <si>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</si>
  <si>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</si>
  <si>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</si>
  <si>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</si>
  <si>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</si>
  <si>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</si>
  <si>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</si>
  <si>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</si>
  <si>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</si>
  <si>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</si>
  <si>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</si>
  <si>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</si>
  <si>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</si>
  <si>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</si>
  <si>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</si>
  <si>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</si>
  <si>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</si>
  <si>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</si>
  <si>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</si>
  <si>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</si>
  <si>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</si>
  <si>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</si>
  <si>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</si>
  <si>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</si>
  <si>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</si>
  <si>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</si>
  <si>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</si>
  <si>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</si>
  <si>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</si>
  <si>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</si>
  <si>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</si>
  <si>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</si>
  <si>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</si>
  <si>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</si>
  <si>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</si>
  <si>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</si>
  <si>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</si>
  <si>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</si>
  <si>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</si>
  <si>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</si>
  <si>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</si>
  <si>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</si>
  <si>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</si>
  <si>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</si>
  <si>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</si>
  <si>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</si>
  <si>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</si>
  <si>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</si>
  <si>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</si>
  <si>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</si>
  <si>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</si>
  <si>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</si>
  <si>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</si>
  <si>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</si>
  <si>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</si>
  <si>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</si>
  <si>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</si>
  <si>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</si>
  <si>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</si>
  <si>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</si>
  <si>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</si>
  <si>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</si>
  <si>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</si>
  <si>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</si>
  <si>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</si>
  <si>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</si>
  <si>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</si>
  <si>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</si>
  <si>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</si>
  <si>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</si>
  <si>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</si>
  <si>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</si>
  <si>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</si>
  <si>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</si>
  <si>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</si>
  <si>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</si>
  <si>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</si>
  <si>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</si>
  <si>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</si>
  <si>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</si>
  <si>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</si>
  <si>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</si>
  <si>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</si>
  <si>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</si>
  <si>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</si>
  <si>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</si>
  <si>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</si>
  <si>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</si>
  <si>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</si>
  <si>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</si>
  <si>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</si>
  <si>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</si>
  <si>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</si>
  <si>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</si>
  <si>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</si>
  <si>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</si>
  <si>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</si>
  <si>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</si>
  <si>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</si>
  <si>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</si>
  <si>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</si>
  <si>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</si>
  <si>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</si>
  <si>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</si>
  <si>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</si>
  <si>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</si>
  <si>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</si>
  <si>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</si>
  <si>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</si>
  <si>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</si>
  <si>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</si>
  <si>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</si>
  <si>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</si>
  <si>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</si>
  <si>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</si>
  <si>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</si>
  <si>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</si>
  <si>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</si>
  <si>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</si>
  <si>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</si>
  <si>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</si>
  <si>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</si>
  <si>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</si>
  <si>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</si>
  <si>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</si>
  <si>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</si>
  <si>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</si>
  <si>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</si>
  <si>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</si>
  <si>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</si>
  <si>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</si>
  <si>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</si>
  <si>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</si>
  <si>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</si>
  <si>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</si>
  <si>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</si>
  <si>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</si>
  <si>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</si>
  <si>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</si>
  <si>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</si>
  <si>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</si>
  <si>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</si>
  <si>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</si>
  <si>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</si>
  <si>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</si>
  <si>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</si>
  <si>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</si>
  <si>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</si>
  <si>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</si>
  <si>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</si>
  <si>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</si>
  <si>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</si>
  <si>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</si>
  <si>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</si>
  <si>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</si>
  <si>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</si>
  <si>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</si>
  <si>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</si>
  <si>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</si>
  <si>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</si>
  <si>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</si>
  <si>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</si>
  <si>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</si>
  <si>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</si>
  <si>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</si>
  <si>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</si>
  <si>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</si>
  <si>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</si>
  <si>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</si>
  <si>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</si>
  <si>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</si>
  <si>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</si>
  <si>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</si>
  <si>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</si>
  <si>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</si>
  <si>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</si>
  <si>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</si>
  <si>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</si>
  <si>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</si>
  <si>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</si>
  <si>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</si>
  <si>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</si>
  <si>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</si>
  <si>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</si>
  <si>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</si>
  <si>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</si>
  <si>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</si>
  <si>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</si>
  <si>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</si>
  <si>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</si>
  <si>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</si>
  <si>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</si>
  <si>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</si>
  <si>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</si>
  <si>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</si>
  <si>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</si>
  <si>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</si>
  <si>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</si>
  <si>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</si>
  <si>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</si>
  <si>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</si>
  <si>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</si>
  <si>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</si>
  <si>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</si>
  <si>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</si>
  <si>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</si>
  <si>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</si>
  <si>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</si>
  <si>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</si>
  <si>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</si>
  <si>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</si>
  <si>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</si>
  <si>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</si>
  <si>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</si>
  <si>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</si>
  <si>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</si>
  <si>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</si>
  <si>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</si>
  <si>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</si>
  <si>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</si>
  <si>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</si>
  <si>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</si>
  <si>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</si>
  <si>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</si>
  <si>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</si>
  <si>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</si>
  <si>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</si>
  <si>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</si>
  <si>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</si>
  <si>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</si>
  <si>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</si>
  <si>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</si>
  <si>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</si>
  <si>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</si>
  <si>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</si>
  <si>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</si>
  <si>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</si>
  <si>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</si>
  <si>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</si>
  <si>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</si>
  <si>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</si>
  <si>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</si>
  <si>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</si>
  <si>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</si>
  <si>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</si>
  <si>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</si>
  <si>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</si>
  <si>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</si>
  <si>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</si>
  <si>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</si>
  <si>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</si>
  <si>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</si>
  <si>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</si>
  <si>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</si>
  <si>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</si>
  <si>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</si>
  <si>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</si>
  <si>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</si>
  <si>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</si>
  <si>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</si>
  <si>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</si>
  <si>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</si>
  <si>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</si>
  <si>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</si>
  <si>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</si>
  <si>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</si>
  <si>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</si>
  <si>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</si>
  <si>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</si>
  <si>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</si>
  <si>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</si>
  <si>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</si>
  <si>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</si>
  <si>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</si>
  <si>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</si>
  <si>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</si>
  <si>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</si>
  <si>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</si>
  <si>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</si>
  <si>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</si>
  <si>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</si>
  <si>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</si>
  <si>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</si>
  <si>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</si>
  <si>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</si>
  <si>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</si>
  <si>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</si>
  <si>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</si>
  <si>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</si>
  <si>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</si>
  <si>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</si>
  <si>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</si>
  <si>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</si>
  <si>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</si>
  <si>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</si>
  <si>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</si>
  <si>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</si>
  <si>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</si>
  <si>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</si>
  <si>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</si>
  <si>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</si>
  <si>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</si>
  <si>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</si>
  <si>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</si>
  <si>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</si>
  <si>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</si>
  <si>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</si>
  <si>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</si>
  <si>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</si>
  <si>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</si>
  <si>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</si>
  <si>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</si>
  <si>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</si>
  <si>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</si>
  <si>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</si>
  <si>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</si>
  <si>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</si>
  <si>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</si>
  <si>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</si>
  <si>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</si>
  <si>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</si>
  <si>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</si>
  <si>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</si>
  <si>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</si>
  <si>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</si>
  <si>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</si>
  <si>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</si>
  <si>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</si>
  <si>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</si>
  <si>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</si>
  <si>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</si>
  <si>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</si>
  <si>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</si>
  <si>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</si>
  <si>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</si>
  <si>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</si>
  <si>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</si>
  <si>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</si>
  <si>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</si>
  <si>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</si>
  <si>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</si>
  <si>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</si>
  <si>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</si>
  <si>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</si>
  <si>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</si>
  <si>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</si>
  <si>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</si>
  <si>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</si>
  <si>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</si>
  <si>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</si>
  <si>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</si>
  <si>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</si>
  <si>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</si>
  <si>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</si>
  <si>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</si>
  <si>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</si>
  <si>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</si>
  <si>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</si>
  <si>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</si>
  <si>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</si>
  <si>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</si>
  <si>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</si>
  <si>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</si>
  <si>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</si>
  <si>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</si>
  <si>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</si>
  <si>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</si>
  <si>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</si>
  <si>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</si>
  <si>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</si>
  <si>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</si>
  <si>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</si>
  <si>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</si>
  <si>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</si>
  <si>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</si>
  <si>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</si>
  <si>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</si>
  <si>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</si>
  <si>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</si>
  <si>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</si>
  <si>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</si>
  <si>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</si>
  <si>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</si>
  <si>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</si>
  <si>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</si>
  <si>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</si>
  <si>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</si>
  <si>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</si>
  <si>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</si>
  <si>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</si>
  <si>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</si>
  <si>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</si>
  <si>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</si>
  <si>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</si>
  <si>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</si>
  <si>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</si>
  <si>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</si>
  <si>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</si>
  <si>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</si>
  <si>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</si>
  <si>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</si>
  <si>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</si>
  <si>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</si>
  <si>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</si>
  <si>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</si>
  <si>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</si>
  <si>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</si>
  <si>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</si>
  <si>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</si>
  <si>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</si>
  <si>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</si>
  <si>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</si>
  <si>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</si>
  <si>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</si>
  <si>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</si>
  <si>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</si>
  <si>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</si>
  <si>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</si>
  <si>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</si>
  <si>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</si>
  <si>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</si>
  <si>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</si>
  <si>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</si>
  <si>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</si>
  <si>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</si>
  <si>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</si>
  <si>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</si>
  <si>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</si>
  <si>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</si>
  <si>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</si>
  <si>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</si>
  <si>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</si>
  <si>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</si>
  <si>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</si>
  <si>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</si>
  <si>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</si>
  <si>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</si>
  <si>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</si>
  <si>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</si>
  <si>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</si>
  <si>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</si>
  <si>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</si>
  <si>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</si>
  <si>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</si>
  <si>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</si>
  <si>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</si>
  <si>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</si>
  <si>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</si>
  <si>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</si>
  <si>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</si>
  <si>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</si>
  <si>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</si>
  <si>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</si>
  <si>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</si>
  <si>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</si>
  <si>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</si>
  <si>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</si>
  <si>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</si>
  <si>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</si>
  <si>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</si>
  <si>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</si>
  <si>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</si>
  <si>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</si>
  <si>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</si>
  <si>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</si>
  <si>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</si>
  <si>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</si>
  <si>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</si>
  <si>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</si>
  <si>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</si>
  <si>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</si>
  <si>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</si>
  <si>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</si>
  <si>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</si>
  <si>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</si>
  <si>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</si>
  <si>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</si>
  <si>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</si>
  <si>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</si>
  <si>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</si>
  <si>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</si>
  <si>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</si>
  <si>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</si>
  <si>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</si>
  <si>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</si>
  <si>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</si>
  <si>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</si>
  <si>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</si>
  <si>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</si>
  <si>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</si>
  <si>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</si>
  <si>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</si>
  <si>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</si>
  <si>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</si>
  <si>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</si>
  <si>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</si>
  <si>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</si>
  <si>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</si>
  <si>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</si>
  <si>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</si>
  <si>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</si>
  <si>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</si>
  <si>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</si>
  <si>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</si>
  <si>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</si>
  <si>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</si>
  <si>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</si>
  <si>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</si>
  <si>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</si>
  <si>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</si>
  <si>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</si>
  <si>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</si>
  <si>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</si>
  <si>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</si>
  <si>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</si>
  <si>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</si>
  <si>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</si>
  <si>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</si>
  <si>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</si>
  <si>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</si>
  <si>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</si>
  <si>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</si>
  <si>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</si>
  <si>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</si>
  <si>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</si>
  <si>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</si>
  <si>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</si>
  <si>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</si>
  <si>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</si>
  <si>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</si>
  <si>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</si>
  <si>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</si>
  <si>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</si>
  <si>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</si>
  <si>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</si>
  <si>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</si>
  <si>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</si>
  <si>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</si>
  <si>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</si>
  <si>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</si>
  <si>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</si>
  <si>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</si>
  <si>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</si>
  <si>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</si>
  <si>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</si>
  <si>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</si>
  <si>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</si>
  <si>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</si>
  <si>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</si>
  <si>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</si>
  <si>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</si>
  <si>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</si>
  <si>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</si>
  <si>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</si>
  <si>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</si>
  <si>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</si>
  <si>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</si>
  <si>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</si>
  <si>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</si>
  <si>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</si>
  <si>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</si>
  <si>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</si>
  <si>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</si>
  <si>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</si>
  <si>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</si>
  <si>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</si>
  <si>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</si>
  <si>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</si>
  <si>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</si>
  <si>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</si>
  <si>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</si>
  <si>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</si>
  <si>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</si>
  <si>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</si>
  <si>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</si>
  <si>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</si>
  <si>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</si>
  <si>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</si>
  <si>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</si>
  <si>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</si>
  <si>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</si>
  <si>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</si>
  <si>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</si>
  <si>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</si>
  <si>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</si>
  <si>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</si>
  <si>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</si>
  <si>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</si>
  <si>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</si>
  <si>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</si>
  <si>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</si>
  <si>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</si>
  <si>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</si>
  <si>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</si>
  <si>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</si>
  <si>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</si>
  <si>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</si>
  <si>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</si>
  <si>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</si>
  <si>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</si>
  <si>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</si>
  <si>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</si>
  <si>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</si>
  <si>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</si>
  <si>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</si>
  <si>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</si>
  <si>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</si>
  <si>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</si>
  <si>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</si>
  <si>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</si>
  <si>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</si>
  <si>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</si>
  <si>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</si>
  <si>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</si>
  <si>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</si>
  <si>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</si>
  <si>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</si>
  <si>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</si>
  <si>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</si>
  <si>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</si>
  <si>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</si>
  <si>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</si>
  <si>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</si>
  <si>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</si>
  <si>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</si>
  <si>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</si>
  <si>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</si>
  <si>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</si>
  <si>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</si>
  <si>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</si>
  <si>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</si>
  <si>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</si>
  <si>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</si>
  <si>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</si>
  <si>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</si>
  <si>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</si>
  <si>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</si>
  <si>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</si>
  <si>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</si>
  <si>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</si>
  <si>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</si>
  <si>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</si>
  <si>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</si>
  <si>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</si>
  <si>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</si>
  <si>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</si>
  <si>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</si>
  <si>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</si>
  <si>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</si>
  <si>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</si>
  <si>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</si>
  <si>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</si>
  <si>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</si>
  <si>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</si>
  <si>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</si>
  <si>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</si>
  <si>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</si>
  <si>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</si>
  <si>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</si>
  <si>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</si>
  <si>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</si>
  <si>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</si>
  <si>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</si>
  <si>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</si>
  <si>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</si>
  <si>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</si>
  <si>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</si>
  <si>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</si>
  <si>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</si>
  <si>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</si>
  <si>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</si>
  <si>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</si>
  <si>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</si>
  <si>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</si>
  <si>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</si>
  <si>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</si>
  <si>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</si>
  <si>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</si>
  <si>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</si>
  <si>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</si>
  <si>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</si>
  <si>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</si>
  <si>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</si>
  <si>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</si>
  <si>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</si>
  <si>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</si>
  <si>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</si>
  <si>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</si>
  <si>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</si>
  <si>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</si>
  <si>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</si>
  <si>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</si>
  <si>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</si>
  <si>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</si>
  <si>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</si>
  <si>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</si>
  <si>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</si>
  <si>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</si>
  <si>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</si>
  <si>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</si>
  <si>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</si>
  <si>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</si>
  <si>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</si>
  <si>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</si>
  <si>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</si>
  <si>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</si>
  <si>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</si>
  <si>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</si>
  <si>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</si>
  <si>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</si>
  <si>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</si>
  <si>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</si>
  <si>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</si>
  <si>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</si>
  <si>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</si>
  <si>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</si>
  <si>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</si>
  <si>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</si>
  <si>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</si>
  <si>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</si>
  <si>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</si>
  <si>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</si>
  <si>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</si>
  <si>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</si>
  <si>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</si>
  <si>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</si>
  <si>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</si>
  <si>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</si>
  <si>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</si>
  <si>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</si>
  <si>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</si>
  <si>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</si>
  <si>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</si>
  <si>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</si>
  <si>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</si>
  <si>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</si>
  <si>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</si>
  <si>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</si>
  <si>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</si>
  <si>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</si>
  <si>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</si>
  <si>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</si>
  <si>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</si>
  <si>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</si>
  <si>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</si>
  <si>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</si>
  <si>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</si>
  <si>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</si>
  <si>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</si>
  <si>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</si>
  <si>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</si>
  <si>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</si>
  <si>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</si>
  <si>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</si>
  <si>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</si>
  <si>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</si>
  <si>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</si>
  <si>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</si>
  <si>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</si>
  <si>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</si>
  <si>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</si>
  <si>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</si>
  <si>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</si>
  <si>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</si>
  <si>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</si>
  <si>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</si>
  <si>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</si>
  <si>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</si>
  <si>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</si>
  <si>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</si>
  <si>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</si>
  <si>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</si>
  <si>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</si>
  <si>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</si>
  <si>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</si>
  <si>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</si>
  <si>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</si>
  <si>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</si>
  <si>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</si>
  <si>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</si>
  <si>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</si>
  <si>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</si>
  <si>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</si>
  <si>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</si>
  <si>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</si>
  <si>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</si>
  <si>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</si>
  <si>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</si>
  <si>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</si>
  <si>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</si>
  <si>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</si>
  <si>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</si>
  <si>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</si>
  <si>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</si>
  <si>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</si>
  <si>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</si>
  <si>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</si>
  <si>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</si>
  <si>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</si>
  <si>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</si>
  <si>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</si>
  <si>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</si>
  <si>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</si>
  <si>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</si>
  <si>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</si>
  <si>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</si>
  <si>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</si>
  <si>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</si>
  <si>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</si>
  <si>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</si>
  <si>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</si>
  <si>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</si>
  <si>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</si>
  <si>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</si>
  <si>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</si>
  <si>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</si>
  <si>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</si>
  <si>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</si>
  <si>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</si>
  <si>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</si>
  <si>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</si>
  <si>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</si>
  <si>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</si>
  <si>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</si>
  <si>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</si>
  <si>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</si>
  <si>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</si>
  <si>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</si>
  <si>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</si>
  <si>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</si>
  <si>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</si>
  <si>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</si>
  <si>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</si>
  <si>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</si>
  <si>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</si>
  <si>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</si>
  <si>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</si>
  <si>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</si>
  <si>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</si>
  <si>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</si>
  <si>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</si>
  <si>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</si>
  <si>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</si>
  <si>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</si>
  <si>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</si>
  <si>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</si>
  <si>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</si>
  <si>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</si>
  <si>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</si>
  <si>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</si>
  <si>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</si>
  <si>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</si>
  <si>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</si>
  <si>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</si>
  <si>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</si>
  <si>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</si>
  <si>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</si>
  <si>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</si>
  <si>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</si>
  <si>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</si>
  <si>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</si>
  <si>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</si>
  <si>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</si>
  <si>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</si>
  <si>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</si>
  <si>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</si>
  <si>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</si>
  <si>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</si>
  <si>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</si>
  <si>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</si>
  <si>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</si>
  <si>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</si>
  <si>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</si>
  <si>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</si>
  <si>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</si>
  <si>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</si>
  <si>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</si>
  <si>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</si>
  <si>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</si>
  <si>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</si>
  <si>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</si>
  <si>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</si>
  <si>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</si>
  <si>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</si>
  <si>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</si>
  <si>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</si>
  <si>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</si>
  <si>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</si>
  <si>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</si>
  <si>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</si>
  <si>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</si>
  <si>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</si>
  <si>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</si>
  <si>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</si>
  <si>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</si>
  <si>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</si>
  <si>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</si>
  <si>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</si>
  <si>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</si>
  <si>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</si>
  <si>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</si>
  <si>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</si>
  <si>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</si>
  <si>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</si>
  <si>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</si>
  <si>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</si>
  <si>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</si>
  <si>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</si>
  <si>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</si>
  <si>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</si>
  <si>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</si>
  <si>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</si>
  <si>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</si>
  <si>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</si>
  <si>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</si>
  <si>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</si>
  <si>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</si>
  <si>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</si>
  <si>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</si>
  <si>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</si>
  <si>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</si>
  <si>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</si>
  <si>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</si>
  <si>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</si>
  <si>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</si>
  <si>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</si>
  <si>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</si>
  <si>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</si>
  <si>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</si>
  <si>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</si>
  <si>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</si>
  <si>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</si>
  <si>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</si>
  <si>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</si>
  <si>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</si>
  <si>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</si>
  <si>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</si>
  <si>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</si>
  <si>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</si>
  <si>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</si>
  <si>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</si>
  <si>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</si>
  <si>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</si>
  <si>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</si>
  <si>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</si>
  <si>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</si>
  <si>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</si>
  <si>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</si>
  <si>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</si>
  <si>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</si>
  <si>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</si>
  <si>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</si>
  <si>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</si>
  <si>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</si>
  <si>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</si>
  <si>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</si>
  <si>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</si>
  <si>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</si>
  <si>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</si>
  <si>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</si>
  <si>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</si>
  <si>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</si>
  <si>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</si>
  <si>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</si>
  <si>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</si>
  <si>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</si>
  <si>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</si>
  <si>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</si>
  <si>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</si>
  <si>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</si>
  <si>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</si>
  <si>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</si>
  <si>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</si>
  <si>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</si>
  <si>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</si>
  <si>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</si>
  <si>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</si>
  <si>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</si>
  <si>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</si>
  <si>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</si>
  <si>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</si>
  <si>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</si>
  <si>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</si>
  <si>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</si>
  <si>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</si>
  <si>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</si>
  <si>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</si>
  <si>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</si>
  <si>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</si>
  <si>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</si>
  <si>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</si>
  <si>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</si>
  <si>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</si>
  <si>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</si>
  <si>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</si>
  <si>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</si>
  <si>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</si>
  <si>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</si>
  <si>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</si>
  <si>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</si>
  <si>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</si>
  <si>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</si>
  <si>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</si>
  <si>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</si>
  <si>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</si>
  <si>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</si>
  <si>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</si>
  <si>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</si>
  <si>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</si>
  <si>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</si>
  <si>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</si>
  <si>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</si>
  <si>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</si>
  <si>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</si>
  <si>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</si>
  <si>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</si>
  <si>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</si>
  <si>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</si>
  <si>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</si>
  <si>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</si>
  <si>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</si>
  <si>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</si>
  <si>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</si>
  <si>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</si>
  <si>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</si>
  <si>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</si>
  <si>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</si>
  <si>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</si>
  <si>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</si>
  <si>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</si>
  <si>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</si>
  <si>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</si>
  <si>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</si>
  <si>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</si>
  <si>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</si>
  <si>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</si>
  <si>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</si>
  <si>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</si>
  <si>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</si>
  <si>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</si>
  <si>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</si>
  <si>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</si>
  <si>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</si>
  <si>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</si>
  <si>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</si>
  <si>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</si>
  <si>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</si>
  <si>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</si>
  <si>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</si>
  <si>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</si>
  <si>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</si>
  <si>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</si>
  <si>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</si>
  <si>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</si>
  <si>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</si>
  <si>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</si>
  <si>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</si>
  <si>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</si>
  <si>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</si>
  <si>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</si>
  <si>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</si>
  <si>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</si>
  <si>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</si>
  <si>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</si>
  <si>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</si>
  <si>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</si>
  <si>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</si>
  <si>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</si>
  <si>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</si>
  <si>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</si>
  <si>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</si>
  <si>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</si>
  <si>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</si>
  <si>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</si>
  <si>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</si>
  <si>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</si>
  <si>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</si>
  <si>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</si>
  <si>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</si>
  <si>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</si>
  <si>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</si>
  <si>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</si>
  <si>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</si>
  <si>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</si>
  <si>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</si>
  <si>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</si>
  <si>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</si>
  <si>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</si>
  <si>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</si>
  <si>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</si>
  <si>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</si>
  <si>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</si>
  <si>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</si>
  <si>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</si>
  <si>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</si>
  <si>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</si>
  <si>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</si>
  <si>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</si>
  <si>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</si>
  <si>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</si>
  <si>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</si>
  <si>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</si>
  <si>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</si>
  <si>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</si>
  <si>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</si>
  <si>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</si>
  <si>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</si>
  <si>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</si>
  <si>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</si>
  <si>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</si>
  <si>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</si>
  <si>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</si>
  <si>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</si>
  <si>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</si>
  <si>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</si>
  <si>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</si>
  <si>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</si>
  <si>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</si>
  <si>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</si>
  <si>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</si>
  <si>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</si>
  <si>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</si>
  <si>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</si>
  <si>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</si>
  <si>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</si>
  <si>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</si>
  <si>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</si>
  <si>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</si>
  <si>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</si>
  <si>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</si>
  <si>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</si>
  <si>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</si>
  <si>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</si>
  <si>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</si>
  <si>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</si>
  <si>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</si>
  <si>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</si>
  <si>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</si>
  <si>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</si>
  <si>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</si>
  <si>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</si>
  <si>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</si>
  <si>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</si>
  <si>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</si>
  <si>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</si>
  <si>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</si>
  <si>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</si>
  <si>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</si>
  <si>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</si>
  <si>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</si>
  <si>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</si>
  <si>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</si>
  <si>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</si>
  <si>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</si>
  <si>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</si>
  <si>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</si>
  <si>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</si>
  <si>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</si>
  <si>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</si>
  <si>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</si>
  <si>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</si>
  <si>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</si>
  <si>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</si>
  <si>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</si>
  <si>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</si>
  <si>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</si>
  <si>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</si>
  <si>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</si>
  <si>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</si>
  <si>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</si>
  <si>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</si>
  <si>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</si>
  <si>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</si>
  <si>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</si>
  <si>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</si>
  <si>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</si>
  <si>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</si>
  <si>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</si>
  <si>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</si>
  <si>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</si>
  <si>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</si>
  <si>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</si>
  <si>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</si>
  <si>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</si>
  <si>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</si>
  <si>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</si>
  <si>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</si>
  <si>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</si>
  <si>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</si>
  <si>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</si>
  <si>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</si>
  <si>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</si>
  <si>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</si>
  <si>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</si>
  <si>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</si>
  <si>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</si>
  <si>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</si>
  <si>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</si>
  <si>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</si>
  <si>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</si>
  <si>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</si>
  <si>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</si>
  <si>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</si>
  <si>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</si>
  <si>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</si>
  <si>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</si>
  <si>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</si>
  <si>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</si>
  <si>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</si>
  <si>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</si>
  <si>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</si>
  <si>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</si>
  <si>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</si>
  <si>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</si>
  <si>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</si>
  <si>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</si>
  <si>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</si>
  <si>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</si>
  <si>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</si>
  <si>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</si>
  <si>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</si>
  <si>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</si>
  <si>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</si>
  <si>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</si>
  <si>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</si>
  <si>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</si>
  <si>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</si>
  <si>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</si>
  <si>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</si>
  <si>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</si>
  <si>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</si>
  <si>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</si>
  <si>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</si>
  <si>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</si>
  <si>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</si>
  <si>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</si>
  <si>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</si>
  <si>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</si>
  <si>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</si>
  <si>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</si>
  <si>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</si>
  <si>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</si>
  <si>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</si>
  <si>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</si>
  <si>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</si>
  <si>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</si>
  <si>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</si>
  <si>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</si>
  <si>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</si>
  <si>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</si>
  <si>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</si>
  <si>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</si>
  <si>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</si>
  <si>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</si>
  <si>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</si>
  <si>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</si>
  <si>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</si>
  <si>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</si>
  <si>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</si>
  <si>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</si>
  <si>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</si>
  <si>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</si>
  <si>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</si>
  <si>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</si>
  <si>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</si>
  <si>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</si>
  <si>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</si>
  <si>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</si>
  <si>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</si>
  <si>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</si>
  <si>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</si>
  <si>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</si>
  <si>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</si>
  <si>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</si>
  <si>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</si>
  <si>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</si>
  <si>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</si>
  <si>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</si>
  <si>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</si>
  <si>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</si>
  <si>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</si>
  <si>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</si>
  <si>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</si>
  <si>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</si>
  <si>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</si>
  <si>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</si>
  <si>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</si>
  <si>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</si>
  <si>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</si>
  <si>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</si>
  <si>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</si>
  <si>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</si>
  <si>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</si>
  <si>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</si>
  <si>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</si>
  <si>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</si>
  <si>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</si>
  <si>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</si>
  <si>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</si>
  <si>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</si>
  <si>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</si>
  <si>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</si>
  <si>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</si>
  <si>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</si>
  <si>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</si>
  <si>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</si>
  <si>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</si>
  <si>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</si>
  <si>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</si>
  <si>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</si>
  <si>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</si>
  <si>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</si>
  <si>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</si>
  <si>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</si>
  <si>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</si>
  <si>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</si>
  <si>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</si>
  <si>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</si>
  <si>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</si>
  <si>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</si>
  <si>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</si>
  <si>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</si>
  <si>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</si>
  <si>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</si>
  <si>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</si>
  <si>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</si>
  <si>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</si>
  <si>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</si>
  <si>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</si>
  <si>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</si>
  <si>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</si>
  <si>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</si>
  <si>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</si>
  <si>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</si>
  <si>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</si>
  <si>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</si>
  <si>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</si>
  <si>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</si>
  <si>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</si>
  <si>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</si>
  <si>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</si>
  <si>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</si>
  <si>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</si>
  <si>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</si>
  <si>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</si>
  <si>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</si>
  <si>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</si>
  <si>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</si>
  <si>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</si>
  <si>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</si>
  <si>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</si>
  <si>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</si>
  <si>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</si>
  <si>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</si>
  <si>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</si>
  <si>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</si>
  <si>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</si>
  <si>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</si>
  <si>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</si>
  <si>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</si>
  <si>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</si>
  <si>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</si>
  <si>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</si>
  <si>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</si>
  <si>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</si>
  <si>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</si>
  <si>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</si>
  <si>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</si>
  <si>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</si>
  <si>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</si>
  <si>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</si>
  <si>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</si>
  <si>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</si>
  <si>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</si>
  <si>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</si>
  <si>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</si>
  <si>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</si>
  <si>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</si>
  <si>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</si>
  <si>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</si>
  <si>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</si>
  <si>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</si>
  <si>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</si>
  <si>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</si>
  <si>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</si>
  <si>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</si>
  <si>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</si>
  <si>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</si>
  <si>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</si>
  <si>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</si>
  <si>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</si>
  <si>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</si>
  <si>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</si>
  <si>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</si>
  <si>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</si>
  <si>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</si>
  <si>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</si>
  <si>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</si>
  <si>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</si>
  <si>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</si>
  <si>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</si>
  <si>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</si>
  <si>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</si>
  <si>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</si>
  <si>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</si>
  <si>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</si>
  <si>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</si>
  <si>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</si>
  <si>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</si>
  <si>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</si>
  <si>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</si>
  <si>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</si>
  <si>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</si>
  <si>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</si>
  <si>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</si>
  <si>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</si>
  <si>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</si>
  <si>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</si>
  <si>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</si>
  <si>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</si>
  <si>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</si>
  <si>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</si>
  <si>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</si>
  <si>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</si>
  <si>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</si>
  <si>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</si>
  <si>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</si>
  <si>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</si>
  <si>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</si>
  <si>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</si>
  <si>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</si>
  <si>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</si>
  <si>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</si>
  <si>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</si>
  <si>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</si>
  <si>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</si>
  <si>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</si>
  <si>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</si>
  <si>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</si>
  <si>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</si>
  <si>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</si>
  <si>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</si>
  <si>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</si>
  <si>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</si>
  <si>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</si>
  <si>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</si>
  <si>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</si>
  <si>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</si>
  <si>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</si>
  <si>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</si>
  <si>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</si>
  <si>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</si>
  <si>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</si>
  <si>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</si>
  <si>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</si>
  <si>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</si>
  <si>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</si>
  <si>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</si>
  <si>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</si>
  <si>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</si>
  <si>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</si>
  <si>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</si>
  <si>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</si>
  <si>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</si>
  <si>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</si>
  <si>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</si>
  <si>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</si>
  <si>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</si>
  <si>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</si>
  <si>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</si>
  <si>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</si>
  <si>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</si>
  <si>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</si>
  <si>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</si>
  <si>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</si>
  <si>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</si>
  <si>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</si>
  <si>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</si>
  <si>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</si>
  <si>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</si>
  <si>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</si>
  <si>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</si>
  <si>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</si>
  <si>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</si>
  <si>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</si>
  <si>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</si>
  <si>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</si>
  <si>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</si>
  <si>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</si>
  <si>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</si>
  <si>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</si>
  <si>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</si>
  <si>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</si>
  <si>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</si>
  <si>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</si>
  <si>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</si>
  <si>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</si>
  <si>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</si>
  <si>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</si>
  <si>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</si>
  <si>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</si>
  <si>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</si>
  <si>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</si>
  <si>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</si>
  <si>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</si>
  <si>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</si>
  <si>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</si>
  <si>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</si>
  <si>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</si>
  <si>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</si>
  <si>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</si>
  <si>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</si>
  <si>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</si>
  <si>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</si>
  <si>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</si>
  <si>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</si>
  <si>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</si>
  <si>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</si>
  <si>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</si>
  <si>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</si>
  <si>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</si>
  <si>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</si>
  <si>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</si>
  <si>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</si>
  <si>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</si>
  <si>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</si>
  <si>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</si>
  <si>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</si>
  <si>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</si>
  <si>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</si>
  <si>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</si>
  <si>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</si>
  <si>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</si>
  <si>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</si>
  <si>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</si>
  <si>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</si>
  <si>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</si>
  <si>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</si>
  <si>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</si>
  <si>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</si>
  <si>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</si>
  <si>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</si>
  <si>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</si>
  <si>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</si>
  <si>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</si>
  <si>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</si>
  <si>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</si>
  <si>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</si>
  <si>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</si>
  <si>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</si>
  <si>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</si>
  <si>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</si>
  <si>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</si>
  <si>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</si>
  <si>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</si>
  <si>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</si>
  <si>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</si>
  <si>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</si>
  <si>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</si>
  <si>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</si>
  <si>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</si>
  <si>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</si>
  <si>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</si>
  <si>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</si>
  <si>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</si>
  <si>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</si>
  <si>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</si>
  <si>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</si>
  <si>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</si>
  <si>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</si>
  <si>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</si>
  <si>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</si>
  <si>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</si>
  <si>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</si>
  <si>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</si>
  <si>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</si>
  <si>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</si>
  <si>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</si>
  <si>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</si>
  <si>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</si>
  <si>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</si>
  <si>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</si>
  <si>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</si>
  <si>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</si>
  <si>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</si>
  <si>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</si>
  <si>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</si>
  <si>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</si>
  <si>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</si>
  <si>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</si>
  <si>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</si>
  <si>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</si>
  <si>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</si>
  <si>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</si>
  <si>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</si>
  <si>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</si>
  <si>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</si>
  <si>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</si>
  <si>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</si>
  <si>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</si>
  <si>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</si>
  <si>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</si>
  <si>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</si>
  <si>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</si>
  <si>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</si>
  <si>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</si>
  <si>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</si>
  <si>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</si>
  <si>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</si>
  <si>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</si>
  <si>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</si>
  <si>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</si>
  <si>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</si>
  <si>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</si>
  <si>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</si>
  <si>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</si>
  <si>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</si>
  <si>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</si>
  <si>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</si>
  <si>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</si>
  <si>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</si>
  <si>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</si>
  <si>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</si>
  <si>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</si>
  <si>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</si>
  <si>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</si>
  <si>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</si>
  <si>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</si>
  <si>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</si>
  <si>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</si>
  <si>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</si>
  <si>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</si>
  <si>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</si>
  <si>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</si>
  <si>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</si>
  <si>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</si>
  <si>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</si>
  <si>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</si>
  <si>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</si>
  <si>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</si>
  <si>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</si>
  <si>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</si>
  <si>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</si>
  <si>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</si>
  <si>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</si>
  <si>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</si>
  <si>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</si>
  <si>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</si>
  <si>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</si>
  <si>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</si>
  <si>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</si>
  <si>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</si>
  <si>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</si>
  <si>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</si>
  <si>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</si>
  <si>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</si>
  <si>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</si>
  <si>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</si>
  <si>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</si>
  <si>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</si>
  <si>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</si>
  <si>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</si>
  <si>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</si>
  <si>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</si>
  <si>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</si>
  <si>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</si>
  <si>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</si>
  <si>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</si>
  <si>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</si>
  <si>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</si>
  <si>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</si>
  <si>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</si>
  <si>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</si>
  <si>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</si>
  <si>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</si>
  <si>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</si>
  <si>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</si>
  <si>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</si>
  <si>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</si>
  <si>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</si>
  <si>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</si>
  <si>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</si>
  <si>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</si>
  <si>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</si>
  <si>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</si>
  <si>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</si>
  <si>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</si>
  <si>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</si>
  <si>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</si>
  <si>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</si>
  <si>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</si>
  <si>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</si>
  <si>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</si>
  <si>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</si>
  <si>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</si>
  <si>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</si>
  <si>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</si>
  <si>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</si>
  <si>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</si>
  <si>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</si>
  <si>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</si>
  <si>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</si>
  <si>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</si>
  <si>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</si>
  <si>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</si>
  <si>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</si>
  <si>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</si>
  <si>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</si>
  <si>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</si>
  <si>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</si>
  <si>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</si>
  <si>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</si>
  <si>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</si>
  <si>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</si>
  <si>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</si>
  <si>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</si>
  <si>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</si>
  <si>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</si>
  <si>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</si>
  <si>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</si>
  <si>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</si>
  <si>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</si>
  <si>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</si>
  <si>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</si>
  <si>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</si>
  <si>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</si>
  <si>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</si>
  <si>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</si>
  <si>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</si>
  <si>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</si>
  <si>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</si>
  <si>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</si>
  <si>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</si>
  <si>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</si>
  <si>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</si>
  <si>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</si>
  <si>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</si>
  <si>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</si>
  <si>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</si>
  <si>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</si>
  <si>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</si>
  <si>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</si>
  <si>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</si>
  <si>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</si>
  <si>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</si>
  <si>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</si>
  <si>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</si>
  <si>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</si>
  <si>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</si>
  <si>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</si>
  <si>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</si>
  <si>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</si>
  <si>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</si>
  <si>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</si>
  <si>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</si>
  <si>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</si>
  <si>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</si>
  <si>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</si>
  <si>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</si>
  <si>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</si>
  <si>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</si>
  <si>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</si>
  <si>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</si>
  <si>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</si>
  <si>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</si>
  <si>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</si>
  <si>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</si>
  <si>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</si>
  <si>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</si>
  <si>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</si>
  <si>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</si>
  <si>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</si>
  <si>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</si>
  <si>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</si>
  <si>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</si>
  <si>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</si>
  <si>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</si>
  <si>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</si>
  <si>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</si>
  <si>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</si>
  <si>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</si>
  <si>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</si>
  <si>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</si>
  <si>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</si>
  <si>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</si>
  <si>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</si>
  <si>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</si>
  <si>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</si>
  <si>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</si>
  <si>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</si>
  <si>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</si>
  <si>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</si>
  <si>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</si>
  <si>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</si>
  <si>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</si>
  <si>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</si>
  <si>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</si>
  <si>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</si>
  <si>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</si>
  <si>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</si>
  <si>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</si>
  <si>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</si>
  <si>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</si>
  <si>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</si>
  <si>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</si>
  <si>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</si>
  <si>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</si>
  <si>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</si>
  <si>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</si>
  <si>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</si>
  <si>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</si>
  <si>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</si>
  <si>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</si>
  <si>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</si>
  <si>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</si>
  <si>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</si>
  <si>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</si>
  <si>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</si>
  <si>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</si>
  <si>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</si>
  <si>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</si>
  <si>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</si>
  <si>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</si>
  <si>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</si>
  <si>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</si>
  <si>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</si>
  <si>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</si>
  <si>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</si>
  <si>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</si>
  <si>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</si>
  <si>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</si>
  <si>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</si>
  <si>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</si>
  <si>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</si>
  <si>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</si>
  <si>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</si>
  <si>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</si>
  <si>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</si>
  <si>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</si>
  <si>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</si>
  <si>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</si>
  <si>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</si>
  <si>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</si>
  <si>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</si>
  <si>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</si>
  <si>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</si>
  <si>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</si>
  <si>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</si>
  <si>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</si>
  <si>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</si>
  <si>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</si>
  <si>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</si>
  <si>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</si>
  <si>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</si>
  <si>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</si>
  <si>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</si>
  <si>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</si>
  <si>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</si>
  <si>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</si>
  <si>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</si>
  <si>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</si>
  <si>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</si>
  <si>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</si>
  <si>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</si>
  <si>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</si>
  <si>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</si>
  <si>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</si>
  <si>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</si>
  <si>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</si>
  <si>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</si>
  <si>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</si>
  <si>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</si>
  <si>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</si>
  <si>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</si>
  <si>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</si>
  <si>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</si>
  <si>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</si>
  <si>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</si>
  <si>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</si>
  <si>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</si>
  <si>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</si>
  <si>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</si>
  <si>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</si>
  <si>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</si>
  <si>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</si>
  <si>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</si>
  <si>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</si>
  <si>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</si>
  <si>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</si>
  <si>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</si>
  <si>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</si>
  <si>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</si>
  <si>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</si>
  <si>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</si>
  <si>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</si>
  <si>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</si>
  <si>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</si>
  <si>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</si>
  <si>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</si>
  <si>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</si>
  <si>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</si>
  <si>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</si>
  <si>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</si>
  <si>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</si>
  <si>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</si>
  <si>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</si>
  <si>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</si>
  <si>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</si>
  <si>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</si>
  <si>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</si>
  <si>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</si>
  <si>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</si>
  <si>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</si>
  <si>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</si>
  <si>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</si>
  <si>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</si>
  <si>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</si>
  <si>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</si>
  <si>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</si>
  <si>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</si>
  <si>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</si>
  <si>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</si>
  <si>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</si>
  <si>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</si>
  <si>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</si>
  <si>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</si>
  <si>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</si>
  <si>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</si>
  <si>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</si>
  <si>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</si>
  <si>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</si>
  <si>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</si>
  <si>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</si>
  <si>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</si>
  <si>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</si>
  <si>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</si>
  <si>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</si>
  <si>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</si>
  <si>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</si>
  <si>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</si>
  <si>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</si>
  <si>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</si>
  <si>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</si>
  <si>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</si>
  <si>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</si>
  <si>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</si>
  <si>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</si>
  <si>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</si>
  <si>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</si>
  <si>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</si>
  <si>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</si>
  <si>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</si>
  <si>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</si>
  <si>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</si>
  <si>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</si>
  <si>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</si>
  <si>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</si>
  <si>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</si>
  <si>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</si>
  <si>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</si>
  <si>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</si>
  <si>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</si>
  <si>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</si>
  <si>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</si>
  <si>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</si>
  <si>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</si>
  <si>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</si>
  <si>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</si>
  <si>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</si>
  <si>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</si>
  <si>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</si>
  <si>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</si>
  <si>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</si>
  <si>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</si>
  <si>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</si>
  <si>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</si>
  <si>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</si>
  <si>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</si>
  <si>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</si>
  <si>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</si>
  <si>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</si>
  <si>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</si>
  <si>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</si>
  <si>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</si>
  <si>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</si>
  <si>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</si>
  <si>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</si>
  <si>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</si>
  <si>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</si>
  <si>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</si>
  <si>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</si>
  <si>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</si>
  <si>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</si>
  <si>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</si>
  <si>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</si>
  <si>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</si>
  <si>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</si>
  <si>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</si>
  <si>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</si>
  <si>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</si>
  <si>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</si>
  <si>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</si>
  <si>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</si>
  <si>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</si>
  <si>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</si>
  <si>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</si>
  <si>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</si>
  <si>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</si>
  <si>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</si>
  <si>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</si>
  <si>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</si>
  <si>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</si>
  <si>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</si>
  <si>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</si>
  <si>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</si>
  <si>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</si>
  <si>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</si>
  <si>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</si>
  <si>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</si>
  <si>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</si>
  <si>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</si>
  <si>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</si>
  <si>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</si>
  <si>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</si>
  <si>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</si>
  <si>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</si>
  <si>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</si>
  <si>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</si>
  <si>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</si>
  <si>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</si>
  <si>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</si>
  <si>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</si>
  <si>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</si>
  <si>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</si>
  <si>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</si>
  <si>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</si>
  <si>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</si>
  <si>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</si>
  <si>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</si>
  <si>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</si>
  <si>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</si>
  <si>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</si>
  <si>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</si>
  <si>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</si>
  <si>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</si>
  <si>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</si>
  <si>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</si>
  <si>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</si>
  <si>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</si>
  <si>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</si>
  <si>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</si>
  <si>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</si>
  <si>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</si>
  <si>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</si>
  <si>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</si>
  <si>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</si>
  <si>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</si>
  <si>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</si>
  <si>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</si>
  <si>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</si>
  <si>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</si>
  <si>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</si>
  <si>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</si>
  <si>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</si>
  <si>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</si>
  <si>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</si>
  <si>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</si>
  <si>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</si>
  <si>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</si>
  <si>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</si>
  <si>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</si>
  <si>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</si>
  <si>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</si>
  <si>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</si>
  <si>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</si>
  <si>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</si>
  <si>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</si>
  <si>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</si>
  <si>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</si>
  <si>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</si>
  <si>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</si>
  <si>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</si>
  <si>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</si>
  <si>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</si>
  <si>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</si>
  <si>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</si>
  <si>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</si>
  <si>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</si>
  <si>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</si>
  <si>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</si>
  <si>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</si>
  <si>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</si>
  <si>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</si>
  <si>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</si>
  <si>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</si>
  <si>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</si>
  <si>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</si>
  <si>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</si>
  <si>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</si>
  <si>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</si>
  <si>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</si>
  <si>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</si>
  <si>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</si>
  <si>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</si>
  <si>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</si>
  <si>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</si>
  <si>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</si>
  <si>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</si>
  <si>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</si>
  <si>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</si>
  <si>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</si>
  <si>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</si>
  <si>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</si>
  <si>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</si>
  <si>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</si>
  <si>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</si>
  <si>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</si>
  <si>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</si>
  <si>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</si>
  <si>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</si>
  <si>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</si>
  <si>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</si>
  <si>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</si>
  <si>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</si>
  <si>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</si>
  <si>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</si>
  <si>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</si>
  <si>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</si>
  <si>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</si>
  <si>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</si>
  <si>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</si>
  <si>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</si>
  <si>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</si>
  <si>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</si>
  <si>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</si>
  <si>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</si>
  <si>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</si>
  <si>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</si>
  <si>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</si>
  <si>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</si>
  <si>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</si>
  <si>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</si>
  <si>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</si>
  <si>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</si>
  <si>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</si>
  <si>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</si>
  <si>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</si>
  <si>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</si>
  <si>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</si>
  <si>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</si>
  <si>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</si>
  <si>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</si>
  <si>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</si>
  <si>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</si>
  <si>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</si>
  <si>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</si>
  <si>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</si>
  <si>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</si>
  <si>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</si>
  <si>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</si>
  <si>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</si>
  <si>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</si>
  <si>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</si>
  <si>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</si>
  <si>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</si>
  <si>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</si>
  <si>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</si>
  <si>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</si>
  <si>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</si>
  <si>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</si>
  <si>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</si>
  <si>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</si>
  <si>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</si>
  <si>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</si>
  <si>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</si>
  <si>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</si>
  <si>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</si>
  <si>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</si>
  <si>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</si>
  <si>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</si>
  <si>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</si>
  <si>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</si>
  <si>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</si>
  <si>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</si>
  <si>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</si>
  <si>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</si>
  <si>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</si>
  <si>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</si>
  <si>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</si>
  <si>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</si>
  <si>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</si>
  <si>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</si>
  <si>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</si>
  <si>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</si>
  <si>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</si>
  <si>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</si>
  <si>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</si>
  <si>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</si>
  <si>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</si>
  <si>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</si>
  <si>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</si>
  <si>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</si>
  <si>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</si>
  <si>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</si>
  <si>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</si>
  <si>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</si>
  <si>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</si>
  <si>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</si>
  <si>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</si>
  <si>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</si>
  <si>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</si>
  <si>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</si>
  <si>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</si>
  <si>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</si>
  <si>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</si>
  <si>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</si>
  <si>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</si>
  <si>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</si>
  <si>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</si>
  <si>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</si>
  <si>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</si>
  <si>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</si>
  <si>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</si>
  <si>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</si>
  <si>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</si>
  <si>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</si>
  <si>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</si>
  <si>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</si>
  <si>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</si>
  <si>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</si>
  <si>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</si>
  <si>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</si>
  <si>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</si>
  <si>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</si>
  <si>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</si>
  <si>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</si>
  <si>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</si>
  <si>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</si>
  <si>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</si>
  <si>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</si>
  <si>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</si>
  <si>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</si>
  <si>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</si>
  <si>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</si>
  <si>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</si>
  <si>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</si>
  <si>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</si>
  <si>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</si>
  <si>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</si>
  <si>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</si>
  <si>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</si>
  <si>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</si>
  <si>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</si>
  <si>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</si>
  <si>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</si>
  <si>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</si>
  <si>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</si>
  <si>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</si>
  <si>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</si>
  <si>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</si>
  <si>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</si>
  <si>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</si>
  <si>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</si>
  <si>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</si>
  <si>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</si>
  <si>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</si>
  <si>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</si>
  <si>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</si>
  <si>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</si>
  <si>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</si>
  <si>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</si>
  <si>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</si>
  <si>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</si>
  <si>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</si>
  <si>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</si>
  <si>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</si>
  <si>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</si>
  <si>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</si>
  <si>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</si>
  <si>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</si>
  <si>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</si>
  <si>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</si>
  <si>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</si>
  <si>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</si>
  <si>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</si>
  <si>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</si>
  <si>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</si>
  <si>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</si>
  <si>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</si>
  <si>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</si>
  <si>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</si>
  <si>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</si>
  <si>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</si>
  <si>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</si>
  <si>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</si>
  <si>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</si>
  <si>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</si>
  <si>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</si>
  <si>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</si>
  <si>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</si>
  <si>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</si>
  <si>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</si>
  <si>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</si>
  <si>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</si>
  <si>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</si>
  <si>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</si>
  <si>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</si>
  <si>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</si>
  <si>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</si>
  <si>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</si>
  <si>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</si>
  <si>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</si>
  <si>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</si>
  <si>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</si>
  <si>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</si>
  <si>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</si>
  <si>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</si>
  <si>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</si>
  <si>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</si>
  <si>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</si>
  <si>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</si>
  <si>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</si>
  <si>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</si>
  <si>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</si>
  <si>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</si>
  <si>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</si>
  <si>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</si>
  <si>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</si>
  <si>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</si>
  <si>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</si>
  <si>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</si>
  <si>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</si>
  <si>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</si>
  <si>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</si>
  <si>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</si>
  <si>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</si>
  <si>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</si>
  <si>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</si>
  <si>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</si>
  <si>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</si>
  <si>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</si>
  <si>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</si>
  <si>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</si>
  <si>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</si>
  <si>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</si>
  <si>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</si>
  <si>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</si>
  <si>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</si>
  <si>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</si>
  <si>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</si>
  <si>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</si>
  <si>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</si>
  <si>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</si>
  <si>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</si>
  <si>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</si>
  <si>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</si>
  <si>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</si>
  <si>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</si>
  <si>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</si>
  <si>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</si>
  <si>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</si>
  <si>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</si>
  <si>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</si>
  <si>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</si>
  <si>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</si>
  <si>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</si>
  <si>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</si>
  <si>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</si>
  <si>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</si>
  <si>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</si>
  <si>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</si>
  <si>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</si>
  <si>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</si>
  <si>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</si>
  <si>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</si>
  <si>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</si>
  <si>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</si>
  <si>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</si>
  <si>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</si>
  <si>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</si>
  <si>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</si>
  <si>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</si>
  <si>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</si>
  <si>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</si>
  <si>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</si>
  <si>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</si>
  <si>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</si>
  <si>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</si>
  <si>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</si>
  <si>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</si>
  <si>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</si>
  <si>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</si>
  <si>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</si>
  <si>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</si>
  <si>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</si>
  <si>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</si>
  <si>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</si>
  <si>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</si>
  <si>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</si>
  <si>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</si>
  <si>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</si>
  <si>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</si>
  <si>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</si>
  <si>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</si>
  <si>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</si>
  <si>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</si>
  <si>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</si>
  <si>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</si>
  <si>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</si>
  <si>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</si>
  <si>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</si>
  <si>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</si>
  <si>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</si>
  <si>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</si>
  <si>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</si>
  <si>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</si>
  <si>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</si>
  <si>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</si>
  <si>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</si>
  <si>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</si>
  <si>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</si>
  <si>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</si>
  <si>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</si>
  <si>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</si>
  <si>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</si>
  <si>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</si>
  <si>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</si>
  <si>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</si>
  <si>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</si>
  <si>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</si>
  <si>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</si>
  <si>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</si>
  <si>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</si>
  <si>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</si>
  <si>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</si>
  <si>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</si>
  <si>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</si>
  <si>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</si>
  <si>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</si>
  <si>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</si>
  <si>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</si>
  <si>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</si>
  <si>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</si>
  <si>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</si>
  <si>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</si>
  <si>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</si>
  <si>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</si>
  <si>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</si>
  <si>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</si>
  <si>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</si>
  <si>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</si>
  <si>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</si>
  <si>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</si>
  <si>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</si>
  <si>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</si>
  <si>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</si>
  <si>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</si>
  <si>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</si>
  <si>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</si>
  <si>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</si>
  <si>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</si>
  <si>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</si>
  <si>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</si>
  <si>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</si>
  <si>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</si>
  <si>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</si>
  <si>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</si>
  <si>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</si>
  <si>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</si>
  <si>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</si>
  <si>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</si>
  <si>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</si>
  <si>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</si>
  <si>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</si>
  <si>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</si>
  <si>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</si>
  <si>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</si>
  <si>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</si>
  <si>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</si>
  <si>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</si>
  <si>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</si>
  <si>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</si>
  <si>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</si>
  <si>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</si>
  <si>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</si>
  <si>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</si>
  <si>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</si>
  <si>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</si>
  <si>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</si>
  <si>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</si>
  <si>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</si>
  <si>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</si>
  <si>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</si>
  <si>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</si>
  <si>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</si>
  <si>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</si>
  <si>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</si>
  <si>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</si>
  <si>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</si>
  <si>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</si>
  <si>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</si>
  <si>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</si>
  <si>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</si>
  <si>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</si>
  <si>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</si>
  <si>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</si>
  <si>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</si>
  <si>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</si>
  <si>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</si>
  <si>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</si>
  <si>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</si>
  <si>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</si>
  <si>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</si>
  <si>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</si>
  <si>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</si>
  <si>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</si>
  <si>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</si>
  <si>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</si>
  <si>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</si>
  <si>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</si>
  <si>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</si>
  <si>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</si>
  <si>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</si>
  <si>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</si>
  <si>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</si>
  <si>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</si>
  <si>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</si>
  <si>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</si>
  <si>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</si>
  <si>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</si>
  <si>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</si>
  <si>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</si>
  <si>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</si>
  <si>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</si>
  <si>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</si>
  <si>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</si>
  <si>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</si>
  <si>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</si>
  <si>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</si>
  <si>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</si>
  <si>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</si>
  <si>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</si>
  <si>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</si>
  <si>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</si>
  <si>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</si>
  <si>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</si>
  <si>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</si>
  <si>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</si>
  <si>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</si>
  <si>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</si>
  <si>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</si>
  <si>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</si>
  <si>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</si>
  <si>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</si>
  <si>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</si>
  <si>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</si>
  <si>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</si>
  <si>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</si>
  <si>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</si>
  <si>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</si>
  <si>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</si>
  <si>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</si>
  <si>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</si>
  <si>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</si>
  <si>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</si>
  <si>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</si>
  <si>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</si>
  <si>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</si>
  <si>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</si>
  <si>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</si>
  <si>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</si>
  <si>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</si>
  <si>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</si>
  <si>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</si>
  <si>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</si>
  <si>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</si>
  <si>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</si>
  <si>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</si>
  <si>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</si>
  <si>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</si>
  <si>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</si>
  <si>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</si>
  <si>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</si>
  <si>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</si>
  <si>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</si>
  <si>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</si>
  <si>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</si>
  <si>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</si>
  <si>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</si>
  <si>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</si>
  <si>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</si>
  <si>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</si>
  <si>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</si>
  <si>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</si>
  <si>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</si>
  <si>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</si>
  <si>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</si>
  <si>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</si>
  <si>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</si>
  <si>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</si>
  <si>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</si>
  <si>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</si>
  <si>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</si>
  <si>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</si>
  <si>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</si>
  <si>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</si>
  <si>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</si>
  <si>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</si>
  <si>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</si>
  <si>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</si>
  <si>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</si>
  <si>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</si>
  <si>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</si>
  <si>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</si>
  <si>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</si>
  <si>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</si>
  <si>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</si>
  <si>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</si>
  <si>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</si>
  <si>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</si>
  <si>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</si>
  <si>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</si>
  <si>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</si>
  <si>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</si>
  <si>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</si>
  <si>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</si>
  <si>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</si>
  <si>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</si>
  <si>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</si>
  <si>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</si>
  <si>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</si>
  <si>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</si>
  <si>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</si>
  <si>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</si>
  <si>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</si>
  <si>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</si>
  <si>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</si>
  <si>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</si>
  <si>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</si>
  <si>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</si>
  <si>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</si>
  <si>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</si>
  <si>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</si>
  <si>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</si>
  <si>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</si>
  <si>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</si>
  <si>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</si>
  <si>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</si>
  <si>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</si>
  <si>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</si>
  <si>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</si>
  <si>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</si>
  <si>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</si>
  <si>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</si>
  <si>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</si>
  <si>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</si>
  <si>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</si>
  <si>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</si>
  <si>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</si>
  <si>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</si>
  <si>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</si>
  <si>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</si>
  <si>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</si>
  <si>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</si>
  <si>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</si>
  <si>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</si>
  <si>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</si>
  <si>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</si>
  <si>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</si>
  <si>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</si>
  <si>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</si>
  <si>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</si>
  <si>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</si>
  <si>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</si>
  <si>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</si>
  <si>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</si>
  <si>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</si>
  <si>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</si>
  <si>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</si>
  <si>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</si>
  <si>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</si>
  <si>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</si>
  <si>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</si>
  <si>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</si>
  <si>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</si>
  <si>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</si>
  <si>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</si>
  <si>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</si>
  <si>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</si>
  <si>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</si>
  <si>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</si>
  <si>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</si>
  <si>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</si>
  <si>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</si>
  <si>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</si>
  <si>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</si>
  <si>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</si>
  <si>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</si>
  <si>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</si>
  <si>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</si>
  <si>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</si>
  <si>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</si>
  <si>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</si>
  <si>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</si>
  <si>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</si>
  <si>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</si>
  <si>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</si>
  <si>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</si>
  <si>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</si>
  <si>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</si>
  <si>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</si>
  <si>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</si>
  <si>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</si>
  <si>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</si>
  <si>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</si>
  <si>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</si>
  <si>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</si>
  <si>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</si>
  <si>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</si>
  <si>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</si>
  <si>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</si>
  <si>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</si>
  <si>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</si>
  <si>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</si>
  <si>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</si>
  <si>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</si>
  <si>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</si>
  <si>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</si>
  <si>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</si>
  <si>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</si>
  <si>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</si>
  <si>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</si>
  <si>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</si>
  <si>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</si>
  <si>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</si>
  <si>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</si>
  <si>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</si>
  <si>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</si>
  <si>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</si>
  <si>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</si>
  <si>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</si>
  <si>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</si>
  <si>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</si>
  <si>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</si>
  <si>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</si>
  <si>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</si>
  <si>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</si>
  <si>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</si>
  <si>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</si>
  <si>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</si>
  <si>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</si>
  <si>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</si>
  <si>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</si>
  <si>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</si>
  <si>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</si>
  <si>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</si>
  <si>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</si>
  <si>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</si>
  <si>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</si>
  <si>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</si>
  <si>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</si>
  <si>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</si>
  <si>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</si>
  <si>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</si>
  <si>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</si>
  <si>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</si>
  <si>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</si>
  <si>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</si>
  <si>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</si>
  <si>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</si>
  <si>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</si>
  <si>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</si>
  <si>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</si>
  <si>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</si>
  <si>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</si>
  <si>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</si>
  <si>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</si>
  <si>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</si>
  <si>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</si>
  <si>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</si>
  <si>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</si>
  <si>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</si>
  <si>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</si>
  <si>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</si>
  <si>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</si>
  <si>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</si>
  <si>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</si>
  <si>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</si>
  <si>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</si>
  <si>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</si>
  <si>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</si>
  <si>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</si>
  <si>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</si>
  <si>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</si>
  <si>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</si>
  <si>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</si>
  <si>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</si>
  <si>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</si>
  <si>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</si>
  <si>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</si>
  <si>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</si>
  <si>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</si>
  <si>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</si>
  <si>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</si>
  <si>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</si>
  <si>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</si>
  <si>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</si>
  <si>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</si>
  <si>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</si>
  <si>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</si>
  <si>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</si>
  <si>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</si>
  <si>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</si>
  <si>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</si>
  <si>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</si>
  <si>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</si>
  <si>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</si>
  <si>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</si>
  <si>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</si>
  <si>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</si>
  <si>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</si>
  <si>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</si>
  <si>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</si>
  <si>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</si>
  <si>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</si>
  <si>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</si>
  <si>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</si>
  <si>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</si>
  <si>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</si>
  <si>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</si>
  <si>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</si>
  <si>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</si>
  <si>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</si>
  <si>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</si>
  <si>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</si>
  <si>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</si>
  <si>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</si>
  <si>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</si>
  <si>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</si>
  <si>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</si>
  <si>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</si>
  <si>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</si>
  <si>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</si>
  <si>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</si>
  <si>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</si>
  <si>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</si>
  <si>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</si>
  <si>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</si>
  <si>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</si>
  <si>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</si>
  <si>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</si>
  <si>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</si>
  <si>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</si>
  <si>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</si>
  <si>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</si>
  <si>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</si>
  <si>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</si>
  <si>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</si>
  <si>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</si>
  <si>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</si>
  <si>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</si>
  <si>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</si>
  <si>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</si>
  <si>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</si>
  <si>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</si>
  <si>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</si>
  <si>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</si>
  <si>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</si>
  <si>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</si>
  <si>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</si>
  <si>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</si>
  <si>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</si>
  <si>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</si>
  <si>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</si>
  <si>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</si>
  <si>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</si>
  <si>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</si>
  <si>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</si>
  <si>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</si>
  <si>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</si>
  <si>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</si>
  <si>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</si>
  <si>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</si>
  <si>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</si>
  <si>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</si>
  <si>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</si>
  <si>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</si>
  <si>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</si>
  <si>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</si>
  <si>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</si>
  <si>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</si>
  <si>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</si>
  <si>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</si>
  <si>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</si>
  <si>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</si>
  <si>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</si>
  <si>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</si>
  <si>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</si>
  <si>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</si>
  <si>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</si>
  <si>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</si>
  <si>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</si>
  <si>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</si>
  <si>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</si>
  <si>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</si>
  <si>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</si>
  <si>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</si>
  <si>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</si>
  <si>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</si>
  <si>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</si>
  <si>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</si>
  <si>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</si>
  <si>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</si>
  <si>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</si>
  <si>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</si>
  <si>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</si>
  <si>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</si>
  <si>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</si>
  <si>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</si>
  <si>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</si>
  <si>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</si>
  <si>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</si>
  <si>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</si>
  <si>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</si>
  <si>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</si>
  <si>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</si>
  <si>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</si>
  <si>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</si>
  <si>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</si>
  <si>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</si>
  <si>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</si>
  <si>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</si>
  <si>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</si>
  <si>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</si>
  <si>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</si>
  <si>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</si>
  <si>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</si>
  <si>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</si>
  <si>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</si>
  <si>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</si>
  <si>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</si>
  <si>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</si>
  <si>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</si>
  <si>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</si>
  <si>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</si>
  <si>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</si>
  <si>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</si>
  <si>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</si>
  <si>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</si>
  <si>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</si>
  <si>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</si>
  <si>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</si>
  <si>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</si>
  <si>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</si>
  <si>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</si>
  <si>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</si>
  <si>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</si>
  <si>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</si>
  <si>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</si>
  <si>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</si>
  <si>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</si>
  <si>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</si>
  <si>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</si>
  <si>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</si>
  <si>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</si>
  <si>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</si>
  <si>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</si>
  <si>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</si>
  <si>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</si>
  <si>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</si>
  <si>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</si>
  <si>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</si>
  <si>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</si>
  <si>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</si>
  <si>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</si>
  <si>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</si>
  <si>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</si>
  <si>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</si>
  <si>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</si>
  <si>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</si>
  <si>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</si>
  <si>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</si>
  <si>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</si>
  <si>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</si>
  <si>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</si>
  <si>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</si>
  <si>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</si>
  <si>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</si>
  <si>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</si>
  <si>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</si>
  <si>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</si>
  <si>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</si>
  <si>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</si>
  <si>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</si>
  <si>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</si>
  <si>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</si>
  <si>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</si>
  <si>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</si>
  <si>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</si>
  <si>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</si>
  <si>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</si>
  <si>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</si>
  <si>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</si>
  <si>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</si>
  <si>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</si>
  <si>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</si>
  <si>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</si>
  <si>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</si>
  <si>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</si>
  <si>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</si>
  <si>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</si>
  <si>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</si>
  <si>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</si>
  <si>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</si>
  <si>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</si>
  <si>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</si>
  <si>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</si>
  <si>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</si>
  <si>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</si>
  <si>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</si>
  <si>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</si>
  <si>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</si>
  <si>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</si>
  <si>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</si>
  <si>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</si>
  <si>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</si>
  <si>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</si>
  <si>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</si>
  <si>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</si>
  <si>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</si>
  <si>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</si>
  <si>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</si>
  <si>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</si>
  <si>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</si>
  <si>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</si>
  <si>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</si>
  <si>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</si>
  <si>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</si>
  <si>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</si>
  <si>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</si>
  <si>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</si>
  <si>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</si>
  <si>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</si>
  <si>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</si>
  <si>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</si>
  <si>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</si>
  <si>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</si>
  <si>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</si>
  <si>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</si>
  <si>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</si>
  <si>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</si>
  <si>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</si>
  <si>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</si>
  <si>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</si>
  <si>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</si>
  <si>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</si>
  <si>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</si>
  <si>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</si>
  <si>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</si>
  <si>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</si>
  <si>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</si>
  <si>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</si>
  <si>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</si>
  <si>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</si>
  <si>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</si>
  <si>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</si>
  <si>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</si>
  <si>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</si>
  <si>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</si>
  <si>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</si>
  <si>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</si>
  <si>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</si>
  <si>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</si>
  <si>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</si>
  <si>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</si>
  <si>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</si>
  <si>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</si>
  <si>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</si>
  <si>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</si>
  <si>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</si>
  <si>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</si>
  <si>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</si>
  <si>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</si>
  <si>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</si>
  <si>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</si>
  <si>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</si>
  <si>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</si>
  <si>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</si>
  <si>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</si>
  <si>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</si>
  <si>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</si>
  <si>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</si>
  <si>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</si>
  <si>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</si>
  <si>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</si>
  <si>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</si>
  <si>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</si>
  <si>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</si>
  <si>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</si>
  <si>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</si>
  <si>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</si>
  <si>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</si>
  <si>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</si>
  <si>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</si>
  <si>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</si>
  <si>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</si>
  <si>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</si>
  <si>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</si>
  <si>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</si>
  <si>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</si>
  <si>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</si>
  <si>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</si>
  <si>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</si>
  <si>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</si>
  <si>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</si>
  <si>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</si>
  <si>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</si>
  <si>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</si>
  <si>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</si>
  <si>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</si>
  <si>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</si>
  <si>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</si>
  <si>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</si>
  <si>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</si>
  <si>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</si>
  <si>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</si>
  <si>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</si>
  <si>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</si>
  <si>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</si>
  <si>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</si>
  <si>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</si>
  <si>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</si>
  <si>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</si>
  <si>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</si>
  <si>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</si>
  <si>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</si>
  <si>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</si>
  <si>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</si>
  <si>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</si>
  <si>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</si>
  <si>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</si>
  <si>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</si>
  <si>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</si>
  <si>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</si>
  <si>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</si>
  <si>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</si>
  <si>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</si>
  <si>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</si>
  <si>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</si>
  <si>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</si>
  <si>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</si>
  <si>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</si>
  <si>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</si>
  <si>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</si>
  <si>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</si>
  <si>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</si>
  <si>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</si>
  <si>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</si>
  <si>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</si>
  <si>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</si>
  <si>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</si>
  <si>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</si>
  <si>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</si>
  <si>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</si>
  <si>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</si>
  <si>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</si>
  <si>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</si>
  <si>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</si>
  <si>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</si>
  <si>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</si>
  <si>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</si>
  <si>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</si>
  <si>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</si>
  <si>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</si>
  <si>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</si>
  <si>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</si>
  <si>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</si>
  <si>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</si>
  <si>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</si>
  <si>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</si>
  <si>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</si>
  <si>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</si>
  <si>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</si>
  <si>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</si>
  <si>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</si>
  <si>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</si>
  <si>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</si>
  <si>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</si>
  <si>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</si>
  <si>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</si>
  <si>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</si>
  <si>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</si>
  <si>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</si>
  <si>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</si>
  <si>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</si>
  <si>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</si>
  <si>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</si>
  <si>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</si>
  <si>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</si>
  <si>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</si>
  <si>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</si>
  <si>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</si>
  <si>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</si>
  <si>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</si>
  <si>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</si>
  <si>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</si>
  <si>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</si>
  <si>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</si>
  <si>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</si>
  <si>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</si>
  <si>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</si>
  <si>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</si>
  <si>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</si>
  <si>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</si>
  <si>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</si>
  <si>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</si>
  <si>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</si>
  <si>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</si>
  <si>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</si>
  <si>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</si>
  <si>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</si>
  <si>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</si>
  <si>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</si>
  <si>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</si>
  <si>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</si>
  <si>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</si>
  <si>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</si>
  <si>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</si>
  <si>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</si>
  <si>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</si>
  <si>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</si>
  <si>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</si>
  <si>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</si>
  <si>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</si>
  <si>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</si>
  <si>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</si>
  <si>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</si>
  <si>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</si>
  <si>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</si>
  <si>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</si>
  <si>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</si>
  <si>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</si>
  <si>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</si>
  <si>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</si>
  <si>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</si>
  <si>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</si>
  <si>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</si>
  <si>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</si>
  <si>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</si>
  <si>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</si>
  <si>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</si>
  <si>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</si>
  <si>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</si>
  <si>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</si>
  <si>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</si>
  <si>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</si>
  <si>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</si>
  <si>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</si>
  <si>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</si>
  <si>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</si>
  <si>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</si>
  <si>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</si>
  <si>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</si>
  <si>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</si>
  <si>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</si>
  <si>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</si>
  <si>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</si>
  <si>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</si>
  <si>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</si>
  <si>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</si>
  <si>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</si>
  <si>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</si>
  <si>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</si>
  <si>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</si>
  <si>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</si>
  <si>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</si>
  <si>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</si>
  <si>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</si>
  <si>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</si>
  <si>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</si>
  <si>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</si>
  <si>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</si>
  <si>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</si>
  <si>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</si>
  <si>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</si>
  <si>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</si>
  <si>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</si>
  <si>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</si>
  <si>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</si>
  <si>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</si>
  <si>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</si>
  <si>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</si>
  <si>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</si>
  <si>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</si>
  <si>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</si>
  <si>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</si>
  <si>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</si>
  <si>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</si>
  <si>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</si>
  <si>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</si>
  <si>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</si>
  <si>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</si>
  <si>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</si>
  <si>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</si>
  <si>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</si>
  <si>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</si>
  <si>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</si>
  <si>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</si>
  <si>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</si>
  <si>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</si>
  <si>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</si>
  <si>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</si>
  <si>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</si>
  <si>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</si>
  <si>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</si>
  <si>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</si>
  <si>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</si>
  <si>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</si>
  <si>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</si>
  <si>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</si>
  <si>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</si>
  <si>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</si>
  <si>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</si>
  <si>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</si>
  <si>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</si>
  <si>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</si>
  <si>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</si>
  <si>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</si>
  <si>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</si>
  <si>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</si>
  <si>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</si>
  <si>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</si>
  <si>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</si>
  <si>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</si>
  <si>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</si>
  <si>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</si>
  <si>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</si>
  <si>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</si>
  <si>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</si>
  <si>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</si>
  <si>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</si>
  <si>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</si>
  <si>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</si>
  <si>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</si>
  <si>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</si>
  <si>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</si>
  <si>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</si>
  <si>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</si>
  <si>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</si>
  <si>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</si>
  <si>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</si>
  <si>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</si>
  <si>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</si>
  <si>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</si>
  <si>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</si>
  <si>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</si>
  <si>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</si>
  <si>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</si>
  <si>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</si>
  <si>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</si>
  <si>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</si>
  <si>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</si>
  <si>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</si>
  <si>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</si>
  <si>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</si>
  <si>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</si>
  <si>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</si>
  <si>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</si>
  <si>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</si>
  <si>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</si>
  <si>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</si>
  <si>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</si>
  <si>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</si>
  <si>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</si>
  <si>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</si>
  <si>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</si>
  <si>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</si>
  <si>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</si>
  <si>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</si>
  <si>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</si>
  <si>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</si>
  <si>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</si>
  <si>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</si>
  <si>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</si>
  <si>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</si>
  <si>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</si>
  <si>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</si>
  <si>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</si>
  <si>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</si>
  <si>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</si>
  <si>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</si>
  <si>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</si>
  <si>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</si>
  <si>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</si>
  <si>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</si>
  <si>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</si>
  <si>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</si>
  <si>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</si>
  <si>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</si>
  <si>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</si>
  <si>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</si>
  <si>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</si>
  <si>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</si>
  <si>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</si>
  <si>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</si>
  <si>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</si>
  <si>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</si>
  <si>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</si>
  <si>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</si>
  <si>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</si>
  <si>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</si>
  <si>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</si>
  <si>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</si>
  <si>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</si>
  <si>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</si>
  <si>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</si>
  <si>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</si>
  <si>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</si>
  <si>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</si>
  <si>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</si>
  <si>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</si>
  <si>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</si>
  <si>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</si>
  <si>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</si>
  <si>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</si>
  <si>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</si>
  <si>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</si>
  <si>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</si>
  <si>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</si>
  <si>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</si>
  <si>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</si>
  <si>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</si>
  <si>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</si>
  <si>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</si>
  <si>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</si>
  <si>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</si>
  <si>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</si>
  <si>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</si>
  <si>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</si>
  <si>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</si>
  <si>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</si>
  <si>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</si>
  <si>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</si>
  <si>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</si>
  <si>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</si>
  <si>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</si>
  <si>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</si>
  <si>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</si>
  <si>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</si>
  <si>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</si>
  <si>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</si>
  <si>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</si>
  <si>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</si>
  <si>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</si>
  <si>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</si>
  <si>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</si>
  <si>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</si>
  <si>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</si>
  <si>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</si>
  <si>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</si>
  <si>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</si>
  <si>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</si>
  <si>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</si>
  <si>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</si>
  <si>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</si>
  <si>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</si>
  <si>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</si>
  <si>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</si>
  <si>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</si>
  <si>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</si>
  <si>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</si>
  <si>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</si>
  <si>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</si>
  <si>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</si>
  <si>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</si>
  <si>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</si>
  <si>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</si>
  <si>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</si>
  <si>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</si>
  <si>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</si>
  <si>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</si>
  <si>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</si>
  <si>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</si>
  <si>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</si>
  <si>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</si>
  <si>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</si>
  <si>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</si>
  <si>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</si>
  <si>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</si>
  <si>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</si>
  <si>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</si>
  <si>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</si>
  <si>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</si>
  <si>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</si>
  <si>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</si>
  <si>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</si>
  <si>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</si>
  <si>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</si>
  <si>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</si>
  <si>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</si>
  <si>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</si>
  <si>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</si>
  <si>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</si>
  <si>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</si>
  <si>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</si>
  <si>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</si>
  <si>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</si>
  <si>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</si>
  <si>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</si>
  <si>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</si>
  <si>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</si>
  <si>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</si>
  <si>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</si>
  <si>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</si>
  <si>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</si>
  <si>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</si>
  <si>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</si>
  <si>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</si>
  <si>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</si>
  <si>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</si>
  <si>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</si>
  <si>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</si>
  <si>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</si>
  <si>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</si>
  <si>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</si>
  <si>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</si>
  <si>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</si>
  <si>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</si>
  <si>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</si>
  <si>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</si>
  <si>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</si>
  <si>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</si>
  <si>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</si>
  <si>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</si>
  <si>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</si>
  <si>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</si>
  <si>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</si>
  <si>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</si>
  <si>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</si>
  <si>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</si>
  <si>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</si>
  <si>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</si>
  <si>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</si>
  <si>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</si>
  <si>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</si>
  <si>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</si>
  <si>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</si>
  <si>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</si>
  <si>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</si>
  <si>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</si>
  <si>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</si>
  <si>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</si>
  <si>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</si>
  <si>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</si>
  <si>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</si>
  <si>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</si>
  <si>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</si>
  <si>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</si>
  <si>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</si>
  <si>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</si>
  <si>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</si>
  <si>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</si>
  <si>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</si>
  <si>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</si>
  <si>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</si>
  <si>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</si>
  <si>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</si>
  <si>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</si>
  <si>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</si>
  <si>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</si>
  <si>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</si>
  <si>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</si>
  <si>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</si>
  <si>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</si>
  <si>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</si>
  <si>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</si>
  <si>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</si>
  <si>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</si>
  <si>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</si>
  <si>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</si>
  <si>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</si>
  <si>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</si>
  <si>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</si>
  <si>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</si>
  <si>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</si>
  <si>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</si>
  <si>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</si>
  <si>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</si>
  <si>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</si>
  <si>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</si>
  <si>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</si>
  <si>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</si>
  <si>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</si>
  <si>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</si>
  <si>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</si>
  <si>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</si>
  <si>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</si>
  <si>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</si>
  <si>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</si>
  <si>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</si>
  <si>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</si>
  <si>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</si>
  <si>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</si>
  <si>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</si>
  <si>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</si>
  <si>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</si>
  <si>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</si>
  <si>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</si>
  <si>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</si>
  <si>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</si>
  <si>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</si>
  <si>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</si>
  <si>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</si>
  <si>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</si>
  <si>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</si>
  <si>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</si>
  <si>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</si>
  <si>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</si>
  <si>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</si>
  <si>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</si>
  <si>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</si>
  <si>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</si>
  <si>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</si>
  <si>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</si>
  <si>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</si>
  <si>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</si>
  <si>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</si>
  <si>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</si>
  <si>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</si>
  <si>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</si>
  <si>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</si>
  <si>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</si>
  <si>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</si>
  <si>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</si>
  <si>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</si>
  <si>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</si>
  <si>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</si>
  <si>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</si>
  <si>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</si>
  <si>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</si>
  <si>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</si>
  <si>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</si>
  <si>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</si>
  <si>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</si>
  <si>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</si>
  <si>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</si>
  <si>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</si>
  <si>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</si>
  <si>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</si>
  <si>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</si>
  <si>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</si>
  <si>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</si>
  <si>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</si>
  <si>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</si>
  <si>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</si>
  <si>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</si>
  <si>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</si>
  <si>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</si>
  <si>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</si>
  <si>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</si>
  <si>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</si>
  <si>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</si>
  <si>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</si>
  <si>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</si>
  <si>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</si>
  <si>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</si>
  <si>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</si>
  <si>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</si>
  <si>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</si>
  <si>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</si>
  <si>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</si>
  <si>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</si>
  <si>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</si>
  <si>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</si>
  <si>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</si>
  <si>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</si>
  <si>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</si>
  <si>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</si>
  <si>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</si>
  <si>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</si>
  <si>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</si>
  <si>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</si>
  <si>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</si>
  <si>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</si>
  <si>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</si>
  <si>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</si>
  <si>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</si>
  <si>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</si>
  <si>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</si>
  <si>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</si>
  <si>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</si>
  <si>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</si>
  <si>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</si>
  <si>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</si>
  <si>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</si>
  <si>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</si>
  <si>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</si>
  <si>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</si>
  <si>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</si>
  <si>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</si>
  <si>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</si>
  <si>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</si>
  <si>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</si>
  <si>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</si>
  <si>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</si>
  <si>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</si>
  <si>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</si>
  <si>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</si>
  <si>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</si>
  <si>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</si>
  <si>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</si>
  <si>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</si>
  <si>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</si>
  <si>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</si>
  <si>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</si>
  <si>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</si>
  <si>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</si>
  <si>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</si>
  <si>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</si>
  <si>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</si>
  <si>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</si>
  <si>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</si>
  <si>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</si>
  <si>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</si>
  <si>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</si>
  <si>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</si>
  <si>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</si>
  <si>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</si>
  <si>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</si>
  <si>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</si>
  <si>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</si>
  <si>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</si>
  <si>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</si>
  <si>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</si>
  <si>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</si>
  <si>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</si>
  <si>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</si>
  <si>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</si>
  <si>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</si>
  <si>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</si>
  <si>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</si>
  <si>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</si>
  <si>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</si>
  <si>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</si>
  <si>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</si>
  <si>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</si>
  <si>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</si>
  <si>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</si>
  <si>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</si>
  <si>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</si>
  <si>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</si>
  <si>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</si>
  <si>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</si>
  <si>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</si>
  <si>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</si>
  <si>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</si>
  <si>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</si>
  <si>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</si>
  <si>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</si>
  <si>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</si>
  <si>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</si>
  <si>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</si>
  <si>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</si>
  <si>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</si>
  <si>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</si>
  <si>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</si>
  <si>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</si>
  <si>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</si>
  <si>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</si>
  <si>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</si>
  <si>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</si>
  <si>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</si>
  <si>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</si>
  <si>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</si>
  <si>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</si>
  <si>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</si>
  <si>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</si>
  <si>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</si>
  <si>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</si>
  <si>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</si>
  <si>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</si>
  <si>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</si>
  <si>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</si>
  <si>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</si>
  <si>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</si>
  <si>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</si>
  <si>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</si>
  <si>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</si>
  <si>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</si>
  <si>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</si>
  <si>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</si>
  <si>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</si>
  <si>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</si>
  <si>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</si>
  <si>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</si>
  <si>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</si>
  <si>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</si>
  <si>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</si>
  <si>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</si>
  <si>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</si>
  <si>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</si>
  <si>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</si>
  <si>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</si>
  <si>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</si>
  <si>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</si>
  <si>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</si>
  <si>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</si>
  <si>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</si>
  <si>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</si>
  <si>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</si>
  <si>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</si>
  <si>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</si>
  <si>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</si>
  <si>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</si>
  <si>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</si>
  <si>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</si>
  <si>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</si>
  <si>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</si>
  <si>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</si>
  <si>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</si>
  <si>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</si>
  <si>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</si>
  <si>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</si>
  <si>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</si>
  <si>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</si>
  <si>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</si>
  <si>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</si>
  <si>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</si>
  <si>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</si>
  <si>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</si>
  <si>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</si>
  <si>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</si>
  <si>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</si>
  <si>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</si>
  <si>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</si>
  <si>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</si>
  <si>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</si>
  <si>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</si>
  <si>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</si>
  <si>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</si>
  <si>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</si>
  <si>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</si>
  <si>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</si>
  <si>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</si>
  <si>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</si>
  <si>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</si>
  <si>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</si>
  <si>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</si>
  <si>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</si>
  <si>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</si>
  <si>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</si>
  <si>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</si>
  <si>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</si>
  <si>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</si>
  <si>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</si>
  <si>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</si>
  <si>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</si>
  <si>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</si>
  <si>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</si>
  <si>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</si>
  <si>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</si>
  <si>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</si>
  <si>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</si>
  <si>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</si>
  <si>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</si>
  <si>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</si>
  <si>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</si>
  <si>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</si>
  <si>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</si>
  <si>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</si>
  <si>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</si>
  <si>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</si>
  <si>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</si>
  <si>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</si>
  <si>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</si>
  <si>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</si>
  <si>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</si>
  <si>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</si>
  <si>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</si>
  <si>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</si>
  <si>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</si>
  <si>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</si>
  <si>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</si>
  <si>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</si>
  <si>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</si>
  <si>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</si>
  <si>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</si>
  <si>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</si>
  <si>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</si>
  <si>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</si>
  <si>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</si>
  <si>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</si>
  <si>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</si>
  <si>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</si>
  <si>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</si>
  <si>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</si>
  <si>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</si>
  <si>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</si>
  <si>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</si>
  <si>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</si>
  <si>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</si>
  <si>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</si>
  <si>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</si>
  <si>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</si>
  <si>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</si>
  <si>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</si>
  <si>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</si>
  <si>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</si>
  <si>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</si>
  <si>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</si>
  <si>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</si>
  <si>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</si>
  <si>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</si>
  <si>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</si>
  <si>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</si>
  <si>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</si>
  <si>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</si>
  <si>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</si>
  <si>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</si>
  <si>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</si>
  <si>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</si>
  <si>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</si>
  <si>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</si>
  <si>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</si>
  <si>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</si>
  <si>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</si>
  <si>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</si>
  <si>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</si>
  <si>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</si>
  <si>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</si>
  <si>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</si>
  <si>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</si>
  <si>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</si>
  <si>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</si>
  <si>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</si>
  <si>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</si>
  <si>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</si>
  <si>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</si>
  <si>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</si>
  <si>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</si>
  <si>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</si>
  <si>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</si>
  <si>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</si>
  <si>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</si>
  <si>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</si>
  <si>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</si>
  <si>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</si>
  <si>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</si>
  <si>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</si>
  <si>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</si>
  <si>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</si>
  <si>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</si>
  <si>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</si>
  <si>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</si>
  <si>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</si>
  <si>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</si>
  <si>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</si>
  <si>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</si>
  <si>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</si>
  <si>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</si>
  <si>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</si>
  <si>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</si>
  <si>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</si>
  <si>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</si>
  <si>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</si>
  <si>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</si>
  <si>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</si>
  <si>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</si>
  <si>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</si>
  <si>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</si>
  <si>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</si>
  <si>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</si>
  <si>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</si>
  <si>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</si>
  <si>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</si>
  <si>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</si>
  <si>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</si>
  <si>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</si>
  <si>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</si>
  <si>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</si>
  <si>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</si>
  <si>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</si>
  <si>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</si>
  <si>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</si>
  <si>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</si>
  <si>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</si>
  <si>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</si>
  <si>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</si>
  <si>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</si>
  <si>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</si>
  <si>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</si>
  <si>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</si>
  <si>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</si>
  <si>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</si>
  <si>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</si>
  <si>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</si>
  <si>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</si>
  <si>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</si>
  <si>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</si>
  <si>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</si>
  <si>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</si>
  <si>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</si>
  <si>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</si>
  <si>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</si>
  <si>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</si>
  <si>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</si>
  <si>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</si>
  <si>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</si>
  <si>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</si>
  <si>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</si>
  <si>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</si>
  <si>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</si>
  <si>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</si>
  <si>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</si>
  <si>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</si>
  <si>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</si>
  <si>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</si>
  <si>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</si>
  <si>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</si>
  <si>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</si>
  <si>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</si>
  <si>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</si>
  <si>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</si>
  <si>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</si>
  <si>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</si>
  <si>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</si>
  <si>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</si>
  <si>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</si>
  <si>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</si>
  <si>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</si>
  <si>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</si>
  <si>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</si>
  <si>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</si>
  <si>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</si>
  <si>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</si>
  <si>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</si>
  <si>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</si>
  <si>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</si>
  <si>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</si>
  <si>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</si>
  <si>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</si>
  <si>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</si>
  <si>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</si>
  <si>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</si>
  <si>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</si>
  <si>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</si>
  <si>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</si>
  <si>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</si>
  <si>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</si>
  <si>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</si>
  <si>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</si>
  <si>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</si>
  <si>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</si>
  <si>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</si>
  <si>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</si>
  <si>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</si>
  <si>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</si>
  <si>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</si>
  <si>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</si>
  <si>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</si>
  <si>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</si>
  <si>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</si>
  <si>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</si>
  <si>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</si>
  <si>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</si>
  <si>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</si>
  <si>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</si>
  <si>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</si>
  <si>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</si>
  <si>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</si>
  <si>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</si>
  <si>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</si>
  <si>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</si>
  <si>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</si>
  <si>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</si>
  <si>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</si>
  <si>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</si>
  <si>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</si>
  <si>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</si>
  <si>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</si>
  <si>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</si>
  <si>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</si>
  <si>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</si>
  <si>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</si>
  <si>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</si>
  <si>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</si>
  <si>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</si>
  <si>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</si>
  <si>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</si>
  <si>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</si>
  <si>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</si>
  <si>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</si>
  <si>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</si>
  <si>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</si>
  <si>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</si>
  <si>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</si>
  <si>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</si>
  <si>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</si>
  <si>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</si>
  <si>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</si>
  <si>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</si>
  <si>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</si>
  <si>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</si>
  <si>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</si>
  <si>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</si>
  <si>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</si>
  <si>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</si>
  <si>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</si>
  <si>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</si>
  <si>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</si>
  <si>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</si>
  <si>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</si>
  <si>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</si>
  <si>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</si>
  <si>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</si>
  <si>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</si>
  <si>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</si>
  <si>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</si>
  <si>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</si>
  <si>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</si>
  <si>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</si>
  <si>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</si>
  <si>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</si>
  <si>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</si>
  <si>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</si>
  <si>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</si>
  <si>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</si>
  <si>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</si>
  <si>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</si>
  <si>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</si>
  <si>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</si>
  <si>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</si>
  <si>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</si>
  <si>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</si>
  <si>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</si>
  <si>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</si>
  <si>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</si>
  <si>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</si>
  <si>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</si>
  <si>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</si>
  <si>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</si>
  <si>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</si>
  <si>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</si>
  <si>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</si>
  <si>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</si>
  <si>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</si>
  <si>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</si>
  <si>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</si>
  <si>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</si>
  <si>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</si>
  <si>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</si>
  <si>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</si>
  <si>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</si>
  <si>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</si>
  <si>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</si>
  <si>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</si>
  <si>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</si>
  <si>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</si>
  <si>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</si>
  <si>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</si>
  <si>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</si>
  <si>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</si>
  <si>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</si>
  <si>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</si>
  <si>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</si>
  <si>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</si>
  <si>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</si>
  <si>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</si>
  <si>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</si>
  <si>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</si>
  <si>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</si>
  <si>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</si>
  <si>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</si>
  <si>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</si>
  <si>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</si>
  <si>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</si>
  <si>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</si>
  <si>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</si>
  <si>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</si>
  <si>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</si>
  <si>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</si>
  <si>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</si>
  <si>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</si>
  <si>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</si>
  <si>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</si>
  <si>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</si>
  <si>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</si>
  <si>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</si>
  <si>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</si>
  <si>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</si>
  <si>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</si>
  <si>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</si>
  <si>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</si>
  <si>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</si>
  <si>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</si>
  <si>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</si>
  <si>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</si>
  <si>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</si>
  <si>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</si>
  <si>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</si>
  <si>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</si>
  <si>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</si>
  <si>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</si>
  <si>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</si>
  <si>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</si>
  <si>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</si>
  <si>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</si>
  <si>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</si>
  <si>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</si>
  <si>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</si>
  <si>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</si>
  <si>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</si>
  <si>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</si>
  <si>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</si>
  <si>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</si>
  <si>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</si>
  <si>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</si>
  <si>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</si>
  <si>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</si>
  <si>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</si>
  <si>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</si>
  <si>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</si>
  <si>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</si>
  <si>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</si>
  <si>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</si>
  <si>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</si>
  <si>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</si>
  <si>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</si>
  <si>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</si>
  <si>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</si>
  <si>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</si>
  <si>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</si>
  <si>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</si>
  <si>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</si>
  <si>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</si>
  <si>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</si>
  <si>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</si>
  <si>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</si>
  <si>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</si>
  <si>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</si>
  <si>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</si>
  <si>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</si>
  <si>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</si>
  <si>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</si>
  <si>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</si>
  <si>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</si>
  <si>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</si>
  <si>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</si>
  <si>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</si>
  <si>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</si>
  <si>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</si>
  <si>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</si>
  <si>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</si>
  <si>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</si>
  <si>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</si>
  <si>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</si>
  <si>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</si>
  <si>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</si>
  <si>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</si>
  <si>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</si>
  <si>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</si>
  <si>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</si>
  <si>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</si>
  <si>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</si>
  <si>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</si>
  <si>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</si>
  <si>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</si>
  <si>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</si>
  <si>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</si>
  <si>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</si>
  <si>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</si>
  <si>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</si>
  <si>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</si>
  <si>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</si>
  <si>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</si>
  <si>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</si>
  <si>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</si>
  <si>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</si>
  <si>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</si>
  <si>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</si>
  <si>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</si>
  <si>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</si>
  <si>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</si>
  <si>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</si>
  <si>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</si>
  <si>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</si>
  <si>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</si>
  <si>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</si>
  <si>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</si>
  <si>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</si>
  <si>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</si>
  <si>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</si>
  <si>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</si>
  <si>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</si>
  <si>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</si>
  <si>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</si>
  <si>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</si>
  <si>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</si>
  <si>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</si>
  <si>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</si>
  <si>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</si>
  <si>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</si>
  <si>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</si>
  <si>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</si>
  <si>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</si>
  <si>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</si>
  <si>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</si>
  <si>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</si>
  <si>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</si>
  <si>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</si>
  <si>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</si>
  <si>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</si>
  <si>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</si>
  <si>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</si>
  <si>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</si>
  <si>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</si>
  <si>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</si>
  <si>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</si>
  <si>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</si>
  <si>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</si>
  <si>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</si>
  <si>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</si>
  <si>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</si>
  <si>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</si>
  <si>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</si>
  <si>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</si>
  <si>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</si>
  <si>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</si>
  <si>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</si>
  <si>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</si>
  <si>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</si>
  <si>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</si>
  <si>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</si>
  <si>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</si>
  <si>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</si>
  <si>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</si>
  <si>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</si>
  <si>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</si>
  <si>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</si>
  <si>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</si>
  <si>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</si>
  <si>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</si>
  <si>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</si>
  <si>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</si>
  <si>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</si>
  <si>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</si>
  <si>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</si>
  <si>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</si>
  <si>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</si>
  <si>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</si>
  <si>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</si>
  <si>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</si>
  <si>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</si>
  <si>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</si>
  <si>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</si>
  <si>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</si>
  <si>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</si>
  <si>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</si>
  <si>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</si>
  <si>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</si>
  <si>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</si>
  <si>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</si>
  <si>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</si>
  <si>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</si>
  <si>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</si>
  <si>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</si>
  <si>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</si>
  <si>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</si>
  <si>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</si>
  <si>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</si>
  <si>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</si>
  <si>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</si>
  <si>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</si>
  <si>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</si>
  <si>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</si>
  <si>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</si>
  <si>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</si>
  <si>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</si>
  <si>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</si>
  <si>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</si>
  <si>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</si>
  <si>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</si>
  <si>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</si>
  <si>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</si>
  <si>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</si>
  <si>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</si>
  <si>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</si>
  <si>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</si>
  <si>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</si>
  <si>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</si>
  <si>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</si>
  <si>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</si>
  <si>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</si>
  <si>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</si>
  <si>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</si>
  <si>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</si>
  <si>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</si>
  <si>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</si>
  <si>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</si>
  <si>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</si>
  <si>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</si>
  <si>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</si>
  <si>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</si>
  <si>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</si>
  <si>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</si>
  <si>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</si>
  <si>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</si>
  <si>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</si>
  <si>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</si>
  <si>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</si>
  <si>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</si>
  <si>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</si>
  <si>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</si>
  <si>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</si>
  <si>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</si>
  <si>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</si>
  <si>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</si>
  <si>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</si>
  <si>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</si>
  <si>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</si>
  <si>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</si>
  <si>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</si>
  <si>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</si>
  <si>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</si>
  <si>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</si>
  <si>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</si>
  <si>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</si>
  <si>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</si>
  <si>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</si>
  <si>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</si>
  <si>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</si>
  <si>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</si>
  <si>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</si>
  <si>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</si>
  <si>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</si>
  <si>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</si>
  <si>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</si>
  <si>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</si>
  <si>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</si>
  <si>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</si>
  <si>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</si>
  <si>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</si>
  <si>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</si>
  <si>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</si>
  <si>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</si>
  <si>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</si>
  <si>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</si>
  <si>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</si>
  <si>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</si>
  <si>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</si>
  <si>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</si>
  <si>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</si>
  <si>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</si>
  <si>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</si>
  <si>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</si>
  <si>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</si>
  <si>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</si>
  <si>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</si>
  <si>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</si>
  <si>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</si>
  <si>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</si>
  <si>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</si>
  <si>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</si>
  <si>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</si>
  <si>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</si>
  <si>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</si>
  <si>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</si>
  <si>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</si>
  <si>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</si>
  <si>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</si>
  <si>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</si>
  <si>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</si>
  <si>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</si>
  <si>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</si>
  <si>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</si>
  <si>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</si>
  <si>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</si>
  <si>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</si>
  <si>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</si>
  <si>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</si>
  <si>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</si>
  <si>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</si>
  <si>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</si>
  <si>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</si>
  <si>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</si>
  <si>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</si>
  <si>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</si>
  <si>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</si>
  <si>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</si>
  <si>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</si>
  <si>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</si>
  <si>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</si>
  <si>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</si>
  <si>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</si>
  <si>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</si>
  <si>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</si>
  <si>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</si>
  <si>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</si>
  <si>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</si>
  <si>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</si>
  <si>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</si>
  <si>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</si>
  <si>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</si>
  <si>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</si>
  <si>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</si>
  <si>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</si>
  <si>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</si>
  <si>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</si>
  <si>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</si>
  <si>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</si>
  <si>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</si>
  <si>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</si>
  <si>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</si>
  <si>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</si>
  <si>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</si>
  <si>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</si>
  <si>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</si>
  <si>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</si>
  <si>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</si>
  <si>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</si>
  <si>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</si>
  <si>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</si>
  <si>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</si>
  <si>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</si>
  <si>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</si>
  <si>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</si>
  <si>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</si>
  <si>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</si>
  <si>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</si>
  <si>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</si>
  <si>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</si>
  <si>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</si>
  <si>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</si>
  <si>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</si>
  <si>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</si>
  <si>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</si>
  <si>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</si>
  <si>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</si>
  <si>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</si>
  <si>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</si>
  <si>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</si>
  <si>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</si>
  <si>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</si>
  <si>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</si>
  <si>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</si>
  <si>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</si>
  <si>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</si>
  <si>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</si>
  <si>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</si>
  <si>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</si>
  <si>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</si>
  <si>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</si>
  <si>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</si>
  <si>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</si>
  <si>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</si>
  <si>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</si>
  <si>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</si>
  <si>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</si>
  <si>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</si>
  <si>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</si>
  <si>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</si>
  <si>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</si>
  <si>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</si>
  <si>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</si>
  <si>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</si>
  <si>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</si>
  <si>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</si>
  <si>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</si>
  <si>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</si>
  <si>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</si>
  <si>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</si>
  <si>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</si>
  <si>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</si>
  <si>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</si>
  <si>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</si>
  <si>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</si>
  <si>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</si>
  <si>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</si>
  <si>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</si>
  <si>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</si>
  <si>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</si>
  <si>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</si>
  <si>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</si>
  <si>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</si>
  <si>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</si>
  <si>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</si>
  <si>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</si>
  <si>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</si>
  <si>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</si>
  <si>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</si>
  <si>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</si>
  <si>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</si>
  <si>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</si>
  <si>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</si>
  <si>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</si>
  <si>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</si>
  <si>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</si>
  <si>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</si>
  <si>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</si>
  <si>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</si>
  <si>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</si>
  <si>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</si>
  <si>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</si>
  <si>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</si>
  <si>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</si>
  <si>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</si>
  <si>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</si>
  <si>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</si>
  <si>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</si>
  <si>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</si>
  <si>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</si>
  <si>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</si>
  <si>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</si>
  <si>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</si>
  <si>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</si>
  <si>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</si>
  <si>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</si>
  <si>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</si>
  <si>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</si>
  <si>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</si>
  <si>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</si>
  <si>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</si>
  <si>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</si>
  <si>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</si>
  <si>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</si>
  <si>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</si>
  <si>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</si>
  <si>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</si>
  <si>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</si>
  <si>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</si>
  <si>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</si>
  <si>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</si>
  <si>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</si>
  <si>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</si>
  <si>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</si>
  <si>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</si>
  <si>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</si>
  <si>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</si>
  <si>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</si>
  <si>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</si>
  <si>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</si>
  <si>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</si>
  <si>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</si>
  <si>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</si>
  <si>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</si>
  <si>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</si>
  <si>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</si>
  <si>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</si>
  <si>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</si>
  <si>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</si>
  <si>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</si>
  <si>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</si>
  <si>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</si>
  <si>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</si>
  <si>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</si>
  <si>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</si>
  <si>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</si>
  <si>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</si>
  <si>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</si>
  <si>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</si>
  <si>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</si>
  <si>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</si>
  <si>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</si>
  <si>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</si>
  <si>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</si>
  <si>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</si>
  <si>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</si>
  <si>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</si>
  <si>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</si>
  <si>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</si>
  <si>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</si>
  <si>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</si>
  <si>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</si>
  <si>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</si>
  <si>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</si>
  <si>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</si>
  <si>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</si>
  <si>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</si>
  <si>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</si>
  <si>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</si>
  <si>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</si>
  <si>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</si>
  <si>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</si>
  <si>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</si>
  <si>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</si>
  <si>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</si>
  <si>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</si>
  <si>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</si>
  <si>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</si>
  <si>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</si>
  <si>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</si>
  <si>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</si>
  <si>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</si>
  <si>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</si>
  <si>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</si>
  <si>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</si>
  <si>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</si>
  <si>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</si>
  <si>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</si>
  <si>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</si>
  <si>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</si>
  <si>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</si>
  <si>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</si>
  <si>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</si>
  <si>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</si>
  <si>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</si>
  <si>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</si>
  <si>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</si>
  <si>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</si>
  <si>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</si>
  <si>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</si>
  <si>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</si>
  <si>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</si>
  <si>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</si>
  <si>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</si>
  <si>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</si>
  <si>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</si>
  <si>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</si>
  <si>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</si>
  <si>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</si>
  <si>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</si>
  <si>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</si>
  <si>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</si>
  <si>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</si>
  <si>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</si>
  <si>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</si>
  <si>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</si>
  <si>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</si>
  <si>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</si>
  <si>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</si>
  <si>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</si>
  <si>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</si>
  <si>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</si>
  <si>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</si>
  <si>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</si>
  <si>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</si>
  <si>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</si>
  <si>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</si>
  <si>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</si>
  <si>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</si>
  <si>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</si>
  <si>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</si>
  <si>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</si>
  <si>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</si>
  <si>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</si>
  <si>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</si>
  <si>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</si>
  <si>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</si>
  <si>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</si>
  <si>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</si>
  <si>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</si>
  <si>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</si>
  <si>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</si>
  <si>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</si>
  <si>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</si>
  <si>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</si>
  <si>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</si>
  <si>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</si>
  <si>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</si>
  <si>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</si>
  <si>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</si>
  <si>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</si>
  <si>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</si>
  <si>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</si>
  <si>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</si>
  <si>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</si>
  <si>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</si>
  <si>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</si>
  <si>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</si>
  <si>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</si>
  <si>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</si>
  <si>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</si>
  <si>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</si>
  <si>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</si>
  <si>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</si>
  <si>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</si>
  <si>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</si>
  <si>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</si>
  <si>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</si>
  <si>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</si>
  <si>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</si>
  <si>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</si>
  <si>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</si>
  <si>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</si>
  <si>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</si>
  <si>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</si>
  <si>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</si>
  <si>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</si>
  <si>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</si>
  <si>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</si>
  <si>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</si>
  <si>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</si>
  <si>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</si>
  <si>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</si>
  <si>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</si>
  <si>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</si>
  <si>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</si>
  <si>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</si>
  <si>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</si>
  <si>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</si>
  <si>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</si>
  <si>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</si>
  <si>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</si>
  <si>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</si>
  <si>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</si>
  <si>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</si>
  <si>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</si>
  <si>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</si>
  <si>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</si>
  <si>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</si>
  <si>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</si>
  <si>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</si>
  <si>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</si>
  <si>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</si>
  <si>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</si>
  <si>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</si>
  <si>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</si>
  <si>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</si>
  <si>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</si>
  <si>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</si>
  <si>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</si>
  <si>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</si>
  <si>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</si>
  <si>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</si>
  <si>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</si>
  <si>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</si>
  <si>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</si>
  <si>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</si>
  <si>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</si>
  <si>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</si>
  <si>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</si>
  <si>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</si>
  <si>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</si>
  <si>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</si>
  <si>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</si>
  <si>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</si>
  <si>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</si>
  <si>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</si>
  <si>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</si>
  <si>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</si>
  <si>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</si>
  <si>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</si>
  <si>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</si>
  <si>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</si>
  <si>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</si>
  <si>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</si>
  <si>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</si>
  <si>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</si>
  <si>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</si>
  <si>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</si>
  <si>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</si>
  <si>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</si>
  <si>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</si>
  <si>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</si>
  <si>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</si>
  <si>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</si>
  <si>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</si>
  <si>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</si>
  <si>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</si>
  <si>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</si>
  <si>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</si>
  <si>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</si>
  <si>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</si>
  <si>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</si>
  <si>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</si>
  <si>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</si>
  <si>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</si>
  <si>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</si>
  <si>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</si>
  <si>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</si>
  <si>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</si>
  <si>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</si>
  <si>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</si>
  <si>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</si>
  <si>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</si>
  <si>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</si>
  <si>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</si>
  <si>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</si>
  <si>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</si>
  <si>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</si>
  <si>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</si>
  <si>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</si>
  <si>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</si>
  <si>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</si>
  <si>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</si>
  <si>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</si>
  <si>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</si>
  <si>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</si>
  <si>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</si>
  <si>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</si>
  <si>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</si>
  <si>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</si>
  <si>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</si>
  <si>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</si>
  <si>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</si>
  <si>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</si>
  <si>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</si>
  <si>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</si>
  <si>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</si>
  <si>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</si>
  <si>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</si>
  <si>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</si>
  <si>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</si>
  <si>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</si>
  <si>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</si>
  <si>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</si>
  <si>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</si>
  <si>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</si>
  <si>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</si>
  <si>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</si>
  <si>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</si>
  <si>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</si>
  <si>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</si>
  <si>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</si>
  <si>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</si>
  <si>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</si>
  <si>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</si>
  <si>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</si>
  <si>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</si>
  <si>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</si>
  <si>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</si>
  <si>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</si>
  <si>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</si>
  <si>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</si>
  <si>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</si>
  <si>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</si>
  <si>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</si>
  <si>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</si>
  <si>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</si>
  <si>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</si>
  <si>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</si>
  <si>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</si>
  <si>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</si>
  <si>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</si>
  <si>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</si>
  <si>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</si>
  <si>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</si>
  <si>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</si>
  <si>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</si>
  <si>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</si>
  <si>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</si>
  <si>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</si>
  <si>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</si>
  <si>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</si>
  <si>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</si>
  <si>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</si>
  <si>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</si>
  <si>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</si>
  <si>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</si>
  <si>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</si>
  <si>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</si>
  <si>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</si>
  <si>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</si>
  <si>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</si>
  <si>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</si>
  <si>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</si>
  <si>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</si>
  <si>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</si>
  <si>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</si>
  <si>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</si>
  <si>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</si>
  <si>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</si>
  <si>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</si>
  <si>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</si>
  <si>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</si>
  <si>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</si>
  <si>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</si>
  <si>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</si>
  <si>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</si>
  <si>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</si>
  <si>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</si>
  <si>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</si>
  <si>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</si>
  <si>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</si>
  <si>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</si>
  <si>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</si>
  <si>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</si>
  <si>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</si>
  <si>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</si>
  <si>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</si>
  <si>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</si>
  <si>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</si>
  <si>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</si>
  <si>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</si>
  <si>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</si>
  <si>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</si>
  <si>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</si>
  <si>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</si>
  <si>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</si>
  <si>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</si>
  <si>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</si>
  <si>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</si>
  <si>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</si>
  <si>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</si>
  <si>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</si>
  <si>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</si>
  <si>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</si>
  <si>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</si>
  <si>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</si>
  <si>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</si>
  <si>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</si>
  <si>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</si>
  <si>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</si>
  <si>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</si>
  <si>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</si>
  <si>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</si>
  <si>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</si>
  <si>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</si>
  <si>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</si>
  <si>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</si>
  <si>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</si>
  <si>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</si>
  <si>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</si>
  <si>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</si>
  <si>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</si>
  <si>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</si>
  <si>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</si>
  <si>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</si>
  <si>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</si>
  <si>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</si>
  <si>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</si>
  <si>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</si>
  <si>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</si>
  <si>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</si>
  <si>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</si>
  <si>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</si>
  <si>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</si>
  <si>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</si>
  <si>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</si>
  <si>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</si>
  <si>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</si>
  <si>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</si>
  <si>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</si>
  <si>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</si>
  <si>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</si>
  <si>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</si>
  <si>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</si>
  <si>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</si>
  <si>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</si>
  <si>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</si>
  <si>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</si>
  <si>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</si>
  <si>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</si>
  <si>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</si>
  <si>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</si>
  <si>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</si>
  <si>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</si>
  <si>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</si>
  <si>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</si>
  <si>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</si>
  <si>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</si>
  <si>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</si>
  <si>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</si>
  <si>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</si>
  <si>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</si>
  <si>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</si>
  <si>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</si>
  <si>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</si>
  <si>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</si>
  <si>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</si>
  <si>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</si>
  <si>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</si>
  <si>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</si>
  <si>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</si>
  <si>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</si>
  <si>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</si>
  <si>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</si>
  <si>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</si>
  <si>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</si>
  <si>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</si>
  <si>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</si>
  <si>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</si>
  <si>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</si>
  <si>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</si>
  <si>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</si>
  <si>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</si>
  <si>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</si>
  <si>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</si>
  <si>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</si>
  <si>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</si>
  <si>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</si>
  <si>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</si>
  <si>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</si>
  <si>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</si>
  <si>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</si>
  <si>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</si>
  <si>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</si>
  <si>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</si>
  <si>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</si>
  <si>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</si>
  <si>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</si>
  <si>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</si>
  <si>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</si>
  <si>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</si>
  <si>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</si>
  <si>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</si>
  <si>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</si>
  <si>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</si>
  <si>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</si>
  <si>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</si>
  <si>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</si>
  <si>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</si>
  <si>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</si>
  <si>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</si>
  <si>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</si>
  <si>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</si>
  <si>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</si>
  <si>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</si>
  <si>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</si>
  <si>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</si>
  <si>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</si>
  <si>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</si>
  <si>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</si>
  <si>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</si>
  <si>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</si>
  <si>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</si>
  <si>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</si>
  <si>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</si>
  <si>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</si>
  <si>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</si>
  <si>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</si>
  <si>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</si>
  <si>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</si>
  <si>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</si>
  <si>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</si>
  <si>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</si>
  <si>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</si>
  <si>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</si>
  <si>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</si>
  <si>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</si>
  <si>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</si>
  <si>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</si>
  <si>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</si>
  <si>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</si>
  <si>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</si>
  <si>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</si>
  <si>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</si>
  <si>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</si>
  <si>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</si>
  <si>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</si>
  <si>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</si>
  <si>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</si>
  <si>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</si>
  <si>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</si>
  <si>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</si>
  <si>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</si>
  <si>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</si>
  <si>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</si>
  <si>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</si>
  <si>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</si>
  <si>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</si>
  <si>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</si>
  <si>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</si>
  <si>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</si>
  <si>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</si>
  <si>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</si>
  <si>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</si>
  <si>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</si>
  <si>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</si>
  <si>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</si>
  <si>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</si>
  <si>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</si>
  <si>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</si>
  <si>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</si>
  <si>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</si>
  <si>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</si>
  <si>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</si>
  <si>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</si>
  <si>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</si>
  <si>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</si>
  <si>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</si>
  <si>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</si>
  <si>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</si>
  <si>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</si>
  <si>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</si>
  <si>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</si>
  <si>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</si>
  <si>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</si>
  <si>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</si>
  <si>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</si>
  <si>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</si>
  <si>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</si>
  <si>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</si>
  <si>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</si>
  <si>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</si>
  <si>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</si>
  <si>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</si>
  <si>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</si>
  <si>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</si>
  <si>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</si>
  <si>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</si>
  <si>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</si>
  <si>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</si>
  <si>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</si>
  <si>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</si>
  <si>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</si>
  <si>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</si>
  <si>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</si>
  <si>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</si>
  <si>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</si>
  <si>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</si>
  <si>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</si>
  <si>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</si>
  <si>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</si>
  <si>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</si>
  <si>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</si>
  <si>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</si>
  <si>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</si>
  <si>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</si>
  <si>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</si>
  <si>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</si>
  <si>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</si>
  <si>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</si>
  <si>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</si>
  <si>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</si>
  <si>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</si>
  <si>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</si>
  <si>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</si>
  <si>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</si>
  <si>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</si>
  <si>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</si>
  <si>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</si>
  <si>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</si>
  <si>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</si>
  <si>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</si>
  <si>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</si>
  <si>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</si>
  <si>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</si>
  <si>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</si>
  <si>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</si>
  <si>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</si>
  <si>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</si>
  <si>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</si>
  <si>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</si>
  <si>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</si>
  <si>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</si>
  <si>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</si>
  <si>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</si>
  <si>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</si>
  <si>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</si>
  <si>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</si>
  <si>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</si>
  <si>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</si>
  <si>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</si>
  <si>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</si>
  <si>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</si>
  <si>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</si>
  <si>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</si>
  <si>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</si>
  <si>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</si>
  <si>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</si>
  <si>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</si>
  <si>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</si>
  <si>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</si>
  <si>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</si>
  <si>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</si>
  <si>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</si>
  <si>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</si>
  <si>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</si>
  <si>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</si>
  <si>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</si>
  <si>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</si>
  <si>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</si>
  <si>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</si>
  <si>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</si>
  <si>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</si>
  <si>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</si>
  <si>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</si>
  <si>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</si>
  <si>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</si>
  <si>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</si>
  <si>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</si>
  <si>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</si>
  <si>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</si>
  <si>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</si>
  <si>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</si>
  <si>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</si>
  <si>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</si>
  <si>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</si>
  <si>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</si>
  <si>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</si>
  <si>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</si>
  <si>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</si>
  <si>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</si>
  <si>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</si>
  <si>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</si>
  <si>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</si>
  <si>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</si>
  <si>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</si>
  <si>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</si>
  <si>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</si>
  <si>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</si>
  <si>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</si>
  <si>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</si>
  <si>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</si>
  <si>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</si>
  <si>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</si>
  <si>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</si>
  <si>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</si>
  <si>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</si>
  <si>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</si>
  <si>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</si>
  <si>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</si>
  <si>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</si>
  <si>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</si>
  <si>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</si>
  <si>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</si>
  <si>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</si>
  <si>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</si>
  <si>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</si>
  <si>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</si>
  <si>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</si>
  <si>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</si>
  <si>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</si>
  <si>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</si>
  <si>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</si>
  <si>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</si>
  <si>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</si>
  <si>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</si>
  <si>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</si>
  <si>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</si>
  <si>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</si>
  <si>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</si>
  <si>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</si>
  <si>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</si>
  <si>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</si>
  <si>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</si>
  <si>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</si>
  <si>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</si>
  <si>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</si>
  <si>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</si>
  <si>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</si>
  <si>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</si>
  <si>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</si>
  <si>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</si>
  <si>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</si>
  <si>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</si>
  <si>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</si>
  <si>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</si>
  <si>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</si>
  <si>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</si>
  <si>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</si>
  <si>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</si>
  <si>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</si>
  <si>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</si>
  <si>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</si>
  <si>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</si>
  <si>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</si>
  <si>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</si>
  <si>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</si>
  <si>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</si>
  <si>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</si>
  <si>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</si>
  <si>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</si>
  <si>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</si>
  <si>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</si>
  <si>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</si>
  <si>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</si>
  <si>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</si>
  <si>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</si>
  <si>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</si>
  <si>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</si>
  <si>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</si>
  <si>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</si>
  <si>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</si>
  <si>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</si>
  <si>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</si>
  <si>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</si>
  <si>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</si>
  <si>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</si>
  <si>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</si>
  <si>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</si>
  <si>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</si>
  <si>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</si>
  <si>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</si>
  <si>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</si>
  <si>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</si>
  <si>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</si>
  <si>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</si>
  <si>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</si>
  <si>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</si>
  <si>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</si>
  <si>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</si>
  <si>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</si>
  <si>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</si>
  <si>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</si>
  <si>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</si>
  <si>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</si>
  <si>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</si>
  <si>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</si>
  <si>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</si>
  <si>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</si>
  <si>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</si>
  <si>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</si>
  <si>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</si>
  <si>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</si>
  <si>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</si>
  <si>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</si>
  <si>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</si>
  <si>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</si>
  <si>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</si>
  <si>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</si>
  <si>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</si>
  <si>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</si>
  <si>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</si>
  <si>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</si>
  <si>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</si>
  <si>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</si>
  <si>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</si>
  <si>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</si>
  <si>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</si>
  <si>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</si>
  <si>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</si>
  <si>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</si>
  <si>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</si>
  <si>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</si>
  <si>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</si>
  <si>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</si>
  <si>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</si>
  <si>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</si>
  <si>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</si>
  <si>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</si>
  <si>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</si>
  <si>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</si>
  <si>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</si>
  <si>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</si>
  <si>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</si>
  <si>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</si>
  <si>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</si>
  <si>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</si>
  <si>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</si>
  <si>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</si>
  <si>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</si>
  <si>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</si>
  <si>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</si>
  <si>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</si>
  <si>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</si>
  <si>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</si>
  <si>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</si>
  <si>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</si>
  <si>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</si>
  <si>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</si>
  <si>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</si>
  <si>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</si>
  <si>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</si>
  <si>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</si>
  <si>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</si>
  <si>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</si>
  <si>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</si>
  <si>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</si>
  <si>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</si>
  <si>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</si>
  <si>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</si>
  <si>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</si>
  <si>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</si>
  <si>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</si>
  <si>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</si>
  <si>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</si>
  <si>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</si>
  <si>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</si>
  <si>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</si>
  <si>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</si>
  <si>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</si>
  <si>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</si>
  <si>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</si>
  <si>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</si>
  <si>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</si>
  <si>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</si>
  <si>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</si>
  <si>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</si>
  <si>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</si>
  <si>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</si>
  <si>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</si>
  <si>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</si>
  <si>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</si>
  <si>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</si>
  <si>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</si>
  <si>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</si>
  <si>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</si>
  <si>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</si>
  <si>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</si>
  <si>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</si>
  <si>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</si>
  <si>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</si>
  <si>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</si>
  <si>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</si>
  <si>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</si>
  <si>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</si>
  <si>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</si>
  <si>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</si>
  <si>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</si>
  <si>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</si>
  <si>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</si>
  <si>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</si>
  <si>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</si>
  <si>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</si>
  <si>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</si>
  <si>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</si>
  <si>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</si>
  <si>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</si>
  <si>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</si>
  <si>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</si>
  <si>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</si>
  <si>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</si>
  <si>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</si>
  <si>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</si>
  <si>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</si>
  <si>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</si>
  <si>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</si>
  <si>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</si>
  <si>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</si>
  <si>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</si>
  <si>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</si>
  <si>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</si>
  <si>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</si>
  <si>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</si>
  <si>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</si>
  <si>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</si>
  <si>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</si>
  <si>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</si>
  <si>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</si>
  <si>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</si>
  <si>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</si>
  <si>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</si>
  <si>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</si>
  <si>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</si>
  <si>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</si>
  <si>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</si>
  <si>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</si>
  <si>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</si>
  <si>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</si>
  <si>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</si>
  <si>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</si>
  <si>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</si>
  <si>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</si>
  <si>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</si>
  <si>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</si>
  <si>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</si>
  <si>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</si>
  <si>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</si>
  <si>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</si>
  <si>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</si>
  <si>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</si>
  <si>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</si>
  <si>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</si>
  <si>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</si>
  <si>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</si>
  <si>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</si>
  <si>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</si>
  <si>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</si>
  <si>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</si>
  <si>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</si>
  <si>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</si>
  <si>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</si>
  <si>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</si>
  <si>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</si>
  <si>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</si>
  <si>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</si>
  <si>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</si>
  <si>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</si>
  <si>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</si>
  <si>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</si>
  <si>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</si>
  <si>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</si>
  <si>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</si>
  <si>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</si>
  <si>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</si>
  <si>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</si>
  <si>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</si>
  <si>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</si>
  <si>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</si>
  <si>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</si>
  <si>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</si>
  <si>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</si>
  <si>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</si>
  <si>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</si>
  <si>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</si>
  <si>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</si>
  <si>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</si>
  <si>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</si>
  <si>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</si>
  <si>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</si>
  <si>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</si>
  <si>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</si>
  <si>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</si>
  <si>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</si>
  <si>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</si>
  <si>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</si>
  <si>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</si>
  <si>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</si>
  <si>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</si>
  <si>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</si>
  <si>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</si>
  <si>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</si>
  <si>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</si>
  <si>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</si>
  <si>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</si>
  <si>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</si>
  <si>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</si>
  <si>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</si>
  <si>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</si>
  <si>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</si>
  <si>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</si>
  <si>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</si>
  <si>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</si>
  <si>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</si>
  <si>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</si>
  <si>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</si>
  <si>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</si>
  <si>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</si>
  <si>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</si>
  <si>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</si>
  <si>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</si>
  <si>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</si>
  <si>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</si>
  <si>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</si>
  <si>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</si>
  <si>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</si>
  <si>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</si>
  <si>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</si>
  <si>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</si>
  <si>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</si>
  <si>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</si>
  <si>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</si>
  <si>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</si>
  <si>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</si>
  <si>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</si>
  <si>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</si>
  <si>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</si>
  <si>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</si>
  <si>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</si>
  <si>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</si>
  <si>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</si>
  <si>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</si>
  <si>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</si>
  <si>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</si>
  <si>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</si>
  <si>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</si>
  <si>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</si>
  <si>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</si>
  <si>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</si>
  <si>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</si>
  <si>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</si>
  <si>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</si>
  <si>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</si>
  <si>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</si>
  <si>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</si>
  <si>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</si>
  <si>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</si>
  <si>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</si>
  <si>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</si>
  <si>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</si>
  <si>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</si>
  <si>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</si>
  <si>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</si>
  <si>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</si>
  <si>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</si>
  <si>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</si>
  <si>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</si>
  <si>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</si>
  <si>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</si>
  <si>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</si>
  <si>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</si>
  <si>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</si>
  <si>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</si>
  <si>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</si>
  <si>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</si>
  <si>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</si>
  <si>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</si>
  <si>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</si>
  <si>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</si>
  <si>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</si>
  <si>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</si>
  <si>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</si>
  <si>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</si>
  <si>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</si>
  <si>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</si>
  <si>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</si>
  <si>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</si>
  <si>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</si>
  <si>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</si>
  <si>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</si>
  <si>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</si>
  <si>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</si>
  <si>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</si>
  <si>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</si>
  <si>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</si>
  <si>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</si>
  <si>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</si>
  <si>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</si>
  <si>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</si>
  <si>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</si>
  <si>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</si>
  <si>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</si>
  <si>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</si>
  <si>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</si>
  <si>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</si>
  <si>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</si>
  <si>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</si>
  <si>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</si>
  <si>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</si>
  <si>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</si>
  <si>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</si>
  <si>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</si>
  <si>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</si>
  <si>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</si>
  <si>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</si>
  <si>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</si>
  <si>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</si>
  <si>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</si>
  <si>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</si>
  <si>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</si>
  <si>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</si>
  <si>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</si>
  <si>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</si>
  <si>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</si>
  <si>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</si>
  <si>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</si>
  <si>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</si>
  <si>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</si>
  <si>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</si>
  <si>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</si>
  <si>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</si>
  <si>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</si>
  <si>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</si>
  <si>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</si>
  <si>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</si>
  <si>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</si>
  <si>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</si>
  <si>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</si>
  <si>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</si>
  <si>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</si>
  <si>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</si>
  <si>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</si>
  <si>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</si>
  <si>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</si>
  <si>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</si>
  <si>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</si>
  <si>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</si>
  <si>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</si>
  <si>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</si>
  <si>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</si>
  <si>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</si>
  <si>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</si>
  <si>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</si>
  <si>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</si>
  <si>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</si>
  <si>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</si>
  <si>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</si>
  <si>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</si>
  <si>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</si>
  <si>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</si>
  <si>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</si>
  <si>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</si>
  <si>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</si>
  <si>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</si>
  <si>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</si>
  <si>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</si>
  <si>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</si>
  <si>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</si>
  <si>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</si>
  <si>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</si>
  <si>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</si>
  <si>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</si>
  <si>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</si>
  <si>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</si>
  <si>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</si>
  <si>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</si>
  <si>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</si>
  <si>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</si>
  <si>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</si>
  <si>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</si>
  <si>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</si>
  <si>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</si>
  <si>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</si>
  <si>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</si>
  <si>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</si>
  <si>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</si>
  <si>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</si>
  <si>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</si>
  <si>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</si>
  <si>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</si>
  <si>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</si>
  <si>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</si>
  <si>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</si>
  <si>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</si>
  <si>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</si>
  <si>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</si>
  <si>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</si>
  <si>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</si>
  <si>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</si>
  <si>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</si>
  <si>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</si>
  <si>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</si>
  <si>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</si>
  <si>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</si>
  <si>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</si>
  <si>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</si>
  <si>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</si>
  <si>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</si>
  <si>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</si>
  <si>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</si>
  <si>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</si>
  <si>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</si>
  <si>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</si>
  <si>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</si>
  <si>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</si>
  <si>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</si>
  <si>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</si>
  <si>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</si>
  <si>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</si>
  <si>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</si>
  <si>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</si>
  <si>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</si>
  <si>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</si>
  <si>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</si>
  <si>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</si>
  <si>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</si>
  <si>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</si>
  <si>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</si>
  <si>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</si>
  <si>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</si>
  <si>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</si>
  <si>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</si>
  <si>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</si>
  <si>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</si>
  <si>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</si>
  <si>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</si>
  <si>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</si>
  <si>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</si>
  <si>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</si>
  <si>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</si>
  <si>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</si>
  <si>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</si>
  <si>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</si>
  <si>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</si>
  <si>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</si>
  <si>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</si>
  <si>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</si>
  <si>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</si>
  <si>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</si>
  <si>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</si>
  <si>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</si>
  <si>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</si>
  <si>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</si>
  <si>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</si>
  <si>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</si>
  <si>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</si>
  <si>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</si>
  <si>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</si>
  <si>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</si>
  <si>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</si>
  <si>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</si>
  <si>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</si>
  <si>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</si>
  <si>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</si>
  <si>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</si>
  <si>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</si>
  <si>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</si>
  <si>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</si>
  <si>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</si>
  <si>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</si>
  <si>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</si>
  <si>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</si>
  <si>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</si>
  <si>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</si>
  <si>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</si>
  <si>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</si>
  <si>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</si>
  <si>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</si>
  <si>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</si>
  <si>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</si>
  <si>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</si>
  <si>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</si>
  <si>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</si>
  <si>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</si>
  <si>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</si>
  <si>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</si>
  <si>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</si>
  <si>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</si>
  <si>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</si>
  <si>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</si>
  <si>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</si>
  <si>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</si>
  <si>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</si>
  <si>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</si>
  <si>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</si>
  <si>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</si>
  <si>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</si>
  <si>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</si>
  <si>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</si>
  <si>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</si>
  <si>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</si>
  <si>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</si>
  <si>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</si>
  <si>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</si>
  <si>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</si>
  <si>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</si>
  <si>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</si>
  <si>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</si>
  <si>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</si>
  <si>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</si>
  <si>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</si>
  <si>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</si>
  <si>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</si>
  <si>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</si>
  <si>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</si>
  <si>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</si>
  <si>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</si>
  <si>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</si>
  <si>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</si>
  <si>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</si>
  <si>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</si>
  <si>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</si>
  <si>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</si>
  <si>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</si>
  <si>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</si>
  <si>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</si>
  <si>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</si>
  <si>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</si>
  <si>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</si>
  <si>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</si>
  <si>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</si>
  <si>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</si>
  <si>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</si>
  <si>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</si>
  <si>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</si>
  <si>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</si>
  <si>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</si>
  <si>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</si>
  <si>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</si>
  <si>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</si>
  <si>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</si>
  <si>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</si>
  <si>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</si>
  <si>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</si>
  <si>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</si>
  <si>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</si>
  <si>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</si>
  <si>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</si>
  <si>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</si>
  <si>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</si>
  <si>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</si>
  <si>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</si>
  <si>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</si>
  <si>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</si>
  <si>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</si>
  <si>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</si>
  <si>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</si>
  <si>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</si>
  <si>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</si>
  <si>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</si>
  <si>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</si>
  <si>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</si>
  <si>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</si>
  <si>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</si>
  <si>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</si>
  <si>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</si>
  <si>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</si>
  <si>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</si>
  <si>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</si>
  <si>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</si>
  <si>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</si>
  <si>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</si>
  <si>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</si>
  <si>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</si>
  <si>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</si>
  <si>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</si>
  <si>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</si>
  <si>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</si>
  <si>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</si>
  <si>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</si>
  <si>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</si>
  <si>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</si>
  <si>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</si>
  <si>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</si>
  <si>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</si>
  <si>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</si>
  <si>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</si>
  <si>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</si>
  <si>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</si>
  <si>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</si>
  <si>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</si>
  <si>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</si>
  <si>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</si>
  <si>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</si>
  <si>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</si>
  <si>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</si>
  <si>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</si>
  <si>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</si>
  <si>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</si>
  <si>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</si>
  <si>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</si>
  <si>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</si>
  <si>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</si>
  <si>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</si>
  <si>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</si>
  <si>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</si>
  <si>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</si>
  <si>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</si>
  <si>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</si>
  <si>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</si>
  <si>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</si>
  <si>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</si>
  <si>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</si>
  <si>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</si>
  <si>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</si>
  <si>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</si>
  <si>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</si>
  <si>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</si>
  <si>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</si>
  <si>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</si>
  <si>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</si>
  <si>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</si>
  <si>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</si>
  <si>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</si>
  <si>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</si>
  <si>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</si>
  <si>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</si>
  <si>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</si>
  <si>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</si>
  <si>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</si>
  <si>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</si>
  <si>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</si>
  <si>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</si>
  <si>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</si>
  <si>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</si>
  <si>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</si>
  <si>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</si>
  <si>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</si>
  <si>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</si>
  <si>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</si>
  <si>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</si>
  <si>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</si>
  <si>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</si>
  <si>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</si>
  <si>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</si>
  <si>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</si>
  <si>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</si>
  <si>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</si>
  <si>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</si>
  <si>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</si>
  <si>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</si>
  <si>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</si>
  <si>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</si>
  <si>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</si>
  <si>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</si>
  <si>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</si>
  <si>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</si>
  <si>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</si>
  <si>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</si>
  <si>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</si>
  <si>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</si>
  <si>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</si>
  <si>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</si>
  <si>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</si>
  <si>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</si>
  <si>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</si>
  <si>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</si>
  <si>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</si>
  <si>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</si>
  <si>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</si>
  <si>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</si>
  <si>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</si>
  <si>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</si>
  <si>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</si>
  <si>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</si>
  <si>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</si>
  <si>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</si>
  <si>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</si>
  <si>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</si>
  <si>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</si>
  <si>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</si>
  <si>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</si>
  <si>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</si>
  <si>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</si>
  <si>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</si>
  <si>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</si>
  <si>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</si>
  <si>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</si>
  <si>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</si>
  <si>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</si>
  <si>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</si>
  <si>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</si>
  <si>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</si>
  <si>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</si>
  <si>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</si>
  <si>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</si>
  <si>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</si>
  <si>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</si>
  <si>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</si>
  <si>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</si>
  <si>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</si>
  <si>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</si>
  <si>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</si>
  <si>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</si>
  <si>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</si>
  <si>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</si>
  <si>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</si>
  <si>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</si>
  <si>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</si>
  <si>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</si>
  <si>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</si>
  <si>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</si>
  <si>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</si>
  <si>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</si>
  <si>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</si>
  <si>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</si>
  <si>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</si>
  <si>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</si>
  <si>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</si>
  <si>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</si>
  <si>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</si>
  <si>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</si>
  <si>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</si>
  <si>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</si>
  <si>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</si>
  <si>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</si>
  <si>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</si>
  <si>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</si>
  <si>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</si>
  <si>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</si>
  <si>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</si>
  <si>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</si>
  <si>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</si>
  <si>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</si>
  <si>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</si>
  <si>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</si>
  <si>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</si>
  <si>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</si>
  <si>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</si>
  <si>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</si>
  <si>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</si>
  <si>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</si>
  <si>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</si>
  <si>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</si>
  <si>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</si>
  <si>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</si>
  <si>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</si>
  <si>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</si>
  <si>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</si>
  <si>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</si>
  <si>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</si>
  <si>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</si>
  <si>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</si>
  <si>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</si>
  <si>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</si>
  <si>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</si>
  <si>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</si>
  <si>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</si>
  <si>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</si>
  <si>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</si>
  <si>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</si>
  <si>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</si>
  <si>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</si>
  <si>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</si>
  <si>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</si>
  <si>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</si>
  <si>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</si>
  <si>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</si>
  <si>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</si>
  <si>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</si>
  <si>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</si>
  <si>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</si>
  <si>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</si>
  <si>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</si>
  <si>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</si>
  <si>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</si>
  <si>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</si>
  <si>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</si>
  <si>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</si>
  <si>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</si>
  <si>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</si>
  <si>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</si>
  <si>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</si>
  <si>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</si>
  <si>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</si>
  <si>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</si>
  <si>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</si>
  <si>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</si>
  <si>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</si>
  <si>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</si>
  <si>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</si>
  <si>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</si>
  <si>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</si>
  <si>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</si>
  <si>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</si>
  <si>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</si>
  <si>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</si>
  <si>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</si>
  <si>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</si>
  <si>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</si>
  <si>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</si>
  <si>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</si>
  <si>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</si>
  <si>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</si>
  <si>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</si>
  <si>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</si>
  <si>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</si>
  <si>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</si>
  <si>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</si>
  <si>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</si>
  <si>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</si>
  <si>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</si>
  <si>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</si>
  <si>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</si>
  <si>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</si>
  <si>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</si>
  <si>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</si>
  <si>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</si>
  <si>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</si>
  <si>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</si>
  <si>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</si>
  <si>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</si>
  <si>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</si>
  <si>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</si>
  <si>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</si>
  <si>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</si>
  <si>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</si>
  <si>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</si>
  <si>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</si>
  <si>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</si>
  <si>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</si>
  <si>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</si>
  <si>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</si>
  <si>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</si>
  <si>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</si>
  <si>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</si>
  <si>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</si>
  <si>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</si>
  <si>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</si>
  <si>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</si>
  <si>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</si>
  <si>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</si>
  <si>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</si>
  <si>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</si>
  <si>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</si>
  <si>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</si>
  <si>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</si>
  <si>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</si>
  <si>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</si>
  <si>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</si>
  <si>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</si>
  <si>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</si>
  <si>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</si>
  <si>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</si>
  <si>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</si>
  <si>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</si>
  <si>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</si>
  <si>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</si>
  <si>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</si>
  <si>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</si>
  <si>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</si>
  <si>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</si>
  <si>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</si>
  <si>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</si>
  <si>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</si>
  <si>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</si>
  <si>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</si>
  <si>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</si>
  <si>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</si>
  <si>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</si>
  <si>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</si>
  <si>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</si>
  <si>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</si>
  <si>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</si>
  <si>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</si>
  <si>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</si>
  <si>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</si>
  <si>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</si>
  <si>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</si>
  <si>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</si>
  <si>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</si>
  <si>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</si>
  <si>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</si>
  <si>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</si>
  <si>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</si>
  <si>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</si>
  <si>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</si>
  <si>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</si>
  <si>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</si>
  <si>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</si>
  <si>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</si>
  <si>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</si>
  <si>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</si>
  <si>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</si>
  <si>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</si>
  <si>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</si>
  <si>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</si>
  <si>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</si>
  <si>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</si>
  <si>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</si>
  <si>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</si>
  <si>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</si>
  <si>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</si>
  <si>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</si>
  <si>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</si>
  <si>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</si>
  <si>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</si>
  <si>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</si>
  <si>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</si>
  <si>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</si>
  <si>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</si>
  <si>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</si>
  <si>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</si>
  <si>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</si>
  <si>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</si>
  <si>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</si>
  <si>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</si>
  <si>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</si>
  <si>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</si>
  <si>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</si>
  <si>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</si>
  <si>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</si>
  <si>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</si>
  <si>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</si>
  <si>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</si>
  <si>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</si>
  <si>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</si>
  <si>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</si>
  <si>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</si>
  <si>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</si>
  <si>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</si>
  <si>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</si>
  <si>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</si>
  <si>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</si>
  <si>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</si>
  <si>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</si>
  <si>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</si>
  <si>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</si>
  <si>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</si>
  <si>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</si>
  <si>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</si>
  <si>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</si>
  <si>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</si>
  <si>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</si>
  <si>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</si>
  <si>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</si>
  <si>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</si>
  <si>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</si>
  <si>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</si>
  <si>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</si>
  <si>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</si>
  <si>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</si>
  <si>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</si>
  <si>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</si>
  <si>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</si>
  <si>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</si>
  <si>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</si>
  <si>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</si>
  <si>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</si>
  <si>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</si>
  <si>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</si>
  <si>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</si>
  <si>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</si>
  <si>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</si>
  <si>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</si>
  <si>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</si>
  <si>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</si>
  <si>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</si>
  <si>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</si>
  <si>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</si>
  <si>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</si>
  <si>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</si>
  <si>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</si>
  <si>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</si>
  <si>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</si>
  <si>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</si>
  <si>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</si>
  <si>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</si>
  <si>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</si>
  <si>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</si>
  <si>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</si>
  <si>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</si>
  <si>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</si>
  <si>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</si>
  <si>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</si>
  <si>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</si>
  <si>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</si>
  <si>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</si>
  <si>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</si>
  <si>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</si>
  <si>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</si>
  <si>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</si>
  <si>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</si>
  <si>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</si>
  <si>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</si>
  <si>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</si>
  <si>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</si>
  <si>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</si>
  <si>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</si>
  <si>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</si>
  <si>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</si>
  <si>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</si>
  <si>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</si>
  <si>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</si>
  <si>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</si>
  <si>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</si>
  <si>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</si>
  <si>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</si>
  <si>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</si>
  <si>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</si>
  <si>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</si>
  <si>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</si>
  <si>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</si>
  <si>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</si>
  <si>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</si>
  <si>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</si>
  <si>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</si>
  <si>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</si>
  <si>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</si>
  <si>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</si>
  <si>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</si>
  <si>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</si>
  <si>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</si>
  <si>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</si>
  <si>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</si>
  <si>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</si>
  <si>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</si>
  <si>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</si>
  <si>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</si>
  <si>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</si>
  <si>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</si>
  <si>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</si>
  <si>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</si>
  <si>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</si>
  <si>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</si>
  <si>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</si>
  <si>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</si>
  <si>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</si>
  <si>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</si>
  <si>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</si>
  <si>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</si>
  <si>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</si>
  <si>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</si>
  <si>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</si>
  <si>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</si>
  <si>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</si>
  <si>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</si>
  <si>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</si>
  <si>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</si>
  <si>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</si>
  <si>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</si>
  <si>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</si>
  <si>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</si>
  <si>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</si>
  <si>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</si>
  <si>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</si>
  <si>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</si>
  <si>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</si>
  <si>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</si>
  <si>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</si>
  <si>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</si>
  <si>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</si>
  <si>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</si>
  <si>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</si>
  <si>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</si>
  <si>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</si>
  <si>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</si>
  <si>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</si>
  <si>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</si>
  <si>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</si>
  <si>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</si>
  <si>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</si>
  <si>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</si>
  <si>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</si>
  <si>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</si>
  <si>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</si>
  <si>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</si>
  <si>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</si>
  <si>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</si>
  <si>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</si>
  <si>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</si>
  <si>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</si>
  <si>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</si>
  <si>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</si>
  <si>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</si>
  <si>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</si>
  <si>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</si>
  <si>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</si>
  <si>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</si>
  <si>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</si>
  <si>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</si>
  <si>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</si>
  <si>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</si>
  <si>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</si>
  <si>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</si>
  <si>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</si>
  <si>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</si>
  <si>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</si>
  <si>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</si>
  <si>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</si>
  <si>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</si>
  <si>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</si>
  <si>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</si>
  <si>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</si>
  <si>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</si>
  <si>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</si>
  <si>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</si>
  <si>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</si>
  <si>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</si>
  <si>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</si>
  <si>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</si>
  <si>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</si>
  <si>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</si>
  <si>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</si>
  <si>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</si>
  <si>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</si>
  <si>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</si>
  <si>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</si>
  <si>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</si>
  <si>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</si>
  <si>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</si>
  <si>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</si>
  <si>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</si>
  <si>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</si>
  <si>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</si>
  <si>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</si>
  <si>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</si>
  <si>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</si>
  <si>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</si>
  <si>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</si>
  <si>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</si>
  <si>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</si>
  <si>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</si>
  <si>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</si>
  <si>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</si>
  <si>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</si>
  <si>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</si>
  <si>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</si>
  <si>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</si>
  <si>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</si>
  <si>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</si>
  <si>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</si>
  <si>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</si>
  <si>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</si>
  <si>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</si>
  <si>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</si>
  <si>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</si>
  <si>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</si>
  <si>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</si>
  <si>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</si>
  <si>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</si>
  <si>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</si>
  <si>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</si>
  <si>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</si>
  <si>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</si>
  <si>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</si>
  <si>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</si>
  <si>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</si>
  <si>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</si>
  <si>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</si>
  <si>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</si>
  <si>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</si>
  <si>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</si>
  <si>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</si>
  <si>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</si>
  <si>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</si>
  <si>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</si>
  <si>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</si>
  <si>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</si>
  <si>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</si>
  <si>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</si>
  <si>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</si>
  <si>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</si>
  <si>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</si>
  <si>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</si>
  <si>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</si>
  <si>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</si>
  <si>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</si>
  <si>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</si>
  <si>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</si>
  <si>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</si>
  <si>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</si>
  <si>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</si>
  <si>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</si>
  <si>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</si>
  <si>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</si>
  <si>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</si>
  <si>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</si>
  <si>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</si>
  <si>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</si>
  <si>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</si>
  <si>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</si>
  <si>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</si>
  <si>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</si>
  <si>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</si>
  <si>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</si>
  <si>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</si>
  <si>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</si>
  <si>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</si>
  <si>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</si>
  <si>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</si>
  <si>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</si>
  <si>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</si>
  <si>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</si>
  <si>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</si>
  <si>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</si>
  <si>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</si>
  <si>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</si>
  <si>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</si>
  <si>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</si>
  <si>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</si>
  <si>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</si>
  <si>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</si>
  <si>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</si>
  <si>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</si>
  <si>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</si>
  <si>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</si>
  <si>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</si>
  <si>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</si>
  <si>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</si>
  <si>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</si>
  <si>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</si>
  <si>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</si>
  <si>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</si>
  <si>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</si>
  <si>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</si>
  <si>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</si>
  <si>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</si>
  <si>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</si>
  <si>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</si>
  <si>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</si>
  <si>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</si>
  <si>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</si>
  <si>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</si>
  <si>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</si>
  <si>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</si>
  <si>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</si>
  <si>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</si>
  <si>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</si>
  <si>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</si>
  <si>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</si>
  <si>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</si>
  <si>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</si>
  <si>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</si>
  <si>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</si>
  <si>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</si>
  <si>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</si>
  <si>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</si>
  <si>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</si>
  <si>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</si>
  <si>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</si>
  <si>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</si>
  <si>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</si>
  <si>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</si>
  <si>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</si>
  <si>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</si>
  <si>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</si>
  <si>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</si>
  <si>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</si>
  <si>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</si>
  <si>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</si>
  <si>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</si>
  <si>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</si>
  <si>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</si>
  <si>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</si>
  <si>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</si>
  <si>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</si>
  <si>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</si>
  <si>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</si>
  <si>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</si>
  <si>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</si>
  <si>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</si>
  <si>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</si>
  <si>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</si>
  <si>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</si>
  <si>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</si>
  <si>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</si>
  <si>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</si>
  <si>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</si>
  <si>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</si>
  <si>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</si>
  <si>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</si>
  <si>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</si>
  <si>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</si>
  <si>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</si>
  <si>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</si>
  <si>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</si>
  <si>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</si>
  <si>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</si>
  <si>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</si>
  <si>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</si>
  <si>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</si>
  <si>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</si>
  <si>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</si>
  <si>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</si>
  <si>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</si>
  <si>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</si>
  <si>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</si>
  <si>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</si>
  <si>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</si>
  <si>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</si>
  <si>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</si>
  <si>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</si>
  <si>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</si>
  <si>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</si>
  <si>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</si>
  <si>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</si>
  <si>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</si>
  <si>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</si>
  <si>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</si>
  <si>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</si>
  <si>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</si>
  <si>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</si>
  <si>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</si>
  <si>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</si>
  <si>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</si>
  <si>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</si>
  <si>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</si>
  <si>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</si>
  <si>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</si>
  <si>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</si>
  <si>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</si>
  <si>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</si>
  <si>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</si>
  <si>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</si>
  <si>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</si>
  <si>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</si>
  <si>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</si>
  <si>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</si>
  <si>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</si>
  <si>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</si>
  <si>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</si>
  <si>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</si>
  <si>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</si>
  <si>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</si>
  <si>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</si>
  <si>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</si>
  <si>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</si>
  <si>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</si>
  <si>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</si>
  <si>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</si>
  <si>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</si>
  <si>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</si>
  <si>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</si>
  <si>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</si>
  <si>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</si>
  <si>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</si>
  <si>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</si>
  <si>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</si>
  <si>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</si>
  <si>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</si>
  <si>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</si>
  <si>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</si>
  <si>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</si>
  <si>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</si>
  <si>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</si>
  <si>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</si>
  <si>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</si>
  <si>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</si>
  <si>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</si>
  <si>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</si>
  <si>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</si>
  <si>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</si>
  <si>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</si>
  <si>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</si>
  <si>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</si>
  <si>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</si>
  <si>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</si>
  <si>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</si>
  <si>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</si>
  <si>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</si>
  <si>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</si>
  <si>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</si>
  <si>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</si>
  <si>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</si>
  <si>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</si>
  <si>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</si>
  <si>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</si>
  <si>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</si>
  <si>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</si>
  <si>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</si>
  <si>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</si>
  <si>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</si>
  <si>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</si>
  <si>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</si>
  <si>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</si>
  <si>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</si>
  <si>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</si>
  <si>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</si>
  <si>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</si>
  <si>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</si>
  <si>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</si>
  <si>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</si>
  <si>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</si>
  <si>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</si>
  <si>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</si>
  <si>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</si>
  <si>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</si>
  <si>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</si>
  <si>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</si>
  <si>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</si>
  <si>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</si>
  <si>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</si>
  <si>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</si>
  <si>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</si>
  <si>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</si>
  <si>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</si>
  <si>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</si>
  <si>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</si>
  <si>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</si>
  <si>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</si>
  <si>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</si>
  <si>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</si>
  <si>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</si>
  <si>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</si>
  <si>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</si>
  <si>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</si>
  <si>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</si>
  <si>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</si>
  <si>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</si>
  <si>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</si>
  <si>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</si>
  <si>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</si>
  <si>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</si>
  <si>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</si>
  <si>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</si>
  <si>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</si>
  <si>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</si>
  <si>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</si>
  <si>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</si>
  <si>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</si>
  <si>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</si>
  <si>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</si>
  <si>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</si>
  <si>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</si>
  <si>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</si>
  <si>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</si>
  <si>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</si>
  <si>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</si>
  <si>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</si>
  <si>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</si>
  <si>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</si>
  <si>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</si>
  <si>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</si>
  <si>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</si>
  <si>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</si>
  <si>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</si>
  <si>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</si>
  <si>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</si>
  <si>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</si>
  <si>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</si>
  <si>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</si>
  <si>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</si>
  <si>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</si>
  <si>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</si>
  <si>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</si>
  <si>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</si>
  <si>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</si>
  <si>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</si>
  <si>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</si>
  <si>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</si>
  <si>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</si>
  <si>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</si>
  <si>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</si>
  <si>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</si>
  <si>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</si>
  <si>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</si>
  <si>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</si>
  <si>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</si>
  <si>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</si>
  <si>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</si>
  <si>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</si>
  <si>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</si>
  <si>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</si>
  <si>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</si>
  <si>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</si>
  <si>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</si>
  <si>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</si>
  <si>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</si>
  <si>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</si>
  <si>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</si>
  <si>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</si>
  <si>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</si>
  <si>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</si>
  <si>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</si>
  <si>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</si>
  <si>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</si>
  <si>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</si>
  <si>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</si>
  <si>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</si>
  <si>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</si>
  <si>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</si>
  <si>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</si>
  <si>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</si>
  <si>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</si>
  <si>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</si>
  <si>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</si>
  <si>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</si>
  <si>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</si>
  <si>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</si>
  <si>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</si>
  <si>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</si>
  <si>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</si>
  <si>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</si>
  <si>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</si>
  <si>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</si>
  <si>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</si>
  <si>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</si>
  <si>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</si>
  <si>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</si>
  <si>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</si>
  <si>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</si>
  <si>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</si>
  <si>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</si>
  <si>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</si>
  <si>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</si>
  <si>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</si>
  <si>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</si>
  <si>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</si>
  <si>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</si>
  <si>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</si>
  <si>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</si>
  <si>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</si>
  <si>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</si>
  <si>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</si>
  <si>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</si>
  <si>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</si>
  <si>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</si>
  <si>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</si>
  <si>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</si>
  <si>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</si>
  <si>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</si>
  <si>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</si>
  <si>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</si>
  <si>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</si>
  <si>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</si>
  <si>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</si>
  <si>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</si>
  <si>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</si>
  <si>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</si>
  <si>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</si>
  <si>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</si>
  <si>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</si>
  <si>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</si>
  <si>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</si>
  <si>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</si>
  <si>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</si>
  <si>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</si>
  <si>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</si>
  <si>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</si>
  <si>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</si>
  <si>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</si>
  <si>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</si>
  <si>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</si>
  <si>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</si>
  <si>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</si>
  <si>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</si>
  <si>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</si>
  <si>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</si>
  <si>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</si>
  <si>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</si>
  <si>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</si>
  <si>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</si>
  <si>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</si>
  <si>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</si>
  <si>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</si>
  <si>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</si>
  <si>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</si>
  <si>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</si>
  <si>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</si>
  <si>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</si>
  <si>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</si>
  <si>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</si>
  <si>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</si>
  <si>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</si>
  <si>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</si>
  <si>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</si>
  <si>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</si>
  <si>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</si>
  <si>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</si>
  <si>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</si>
  <si>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</si>
  <si>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</si>
  <si>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</si>
  <si>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</si>
  <si>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</si>
  <si>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</si>
  <si>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</si>
  <si>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</si>
  <si>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</si>
  <si>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</si>
  <si>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</si>
  <si>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</si>
  <si>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</si>
  <si>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</si>
  <si>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</si>
  <si>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</si>
  <si>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</si>
  <si>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</si>
  <si>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</si>
  <si>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</si>
  <si>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</si>
  <si>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</si>
  <si>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</si>
  <si>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</si>
  <si>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</si>
  <si>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</si>
  <si>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</si>
  <si>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</si>
  <si>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</si>
  <si>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</si>
  <si>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</si>
  <si>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</si>
  <si>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</si>
  <si>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</si>
  <si>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</si>
  <si>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</si>
  <si>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</si>
  <si>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</si>
  <si>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</si>
  <si>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</si>
  <si>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</si>
  <si>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</si>
  <si>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</si>
  <si>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</si>
  <si>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</si>
  <si>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</si>
  <si>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</si>
  <si>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</si>
  <si>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</si>
  <si>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</si>
  <si>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</si>
  <si>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</si>
  <si>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</si>
  <si>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</si>
  <si>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</si>
  <si>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</si>
  <si>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</si>
  <si>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</si>
  <si>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</si>
  <si>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</si>
  <si>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</si>
  <si>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</si>
  <si>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</si>
  <si>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</si>
  <si>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</si>
  <si>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</si>
  <si>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</si>
  <si>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</si>
  <si>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</si>
  <si>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</si>
  <si>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</si>
  <si>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</si>
  <si>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</si>
  <si>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</si>
  <si>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</si>
  <si>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</si>
  <si>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</si>
  <si>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</si>
  <si>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</si>
  <si>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</si>
  <si>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</si>
  <si>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</si>
  <si>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</si>
  <si>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</si>
  <si>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</si>
  <si>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</si>
  <si>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</si>
  <si>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</si>
  <si>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</si>
  <si>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</si>
  <si>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</si>
  <si>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</si>
  <si>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</si>
  <si>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</si>
  <si>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</si>
  <si>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</si>
  <si>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</si>
  <si>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</si>
  <si>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</si>
  <si>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</si>
  <si>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</si>
  <si>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</si>
  <si>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</si>
  <si>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</si>
  <si>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</si>
  <si>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</si>
  <si>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</si>
  <si>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</si>
  <si>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</si>
  <si>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</si>
  <si>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</si>
  <si>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</si>
  <si>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</si>
  <si>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</si>
  <si>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</si>
  <si>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</si>
  <si>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</si>
  <si>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</si>
  <si>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</si>
  <si>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</si>
  <si>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</si>
  <si>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</si>
  <si>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</si>
  <si>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</si>
  <si>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</si>
  <si>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</si>
  <si>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</si>
  <si>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</si>
  <si>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</si>
  <si>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</si>
  <si>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</si>
  <si>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</si>
  <si>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</si>
  <si>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</si>
  <si>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</si>
  <si>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</si>
  <si>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</si>
  <si>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</si>
  <si>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</si>
  <si>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</si>
  <si>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</si>
  <si>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</si>
  <si>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</si>
  <si>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</si>
  <si>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</si>
  <si>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</si>
  <si>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</si>
  <si>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</si>
  <si>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</si>
  <si>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</si>
  <si>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</si>
  <si>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</si>
  <si>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</si>
  <si>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</si>
  <si>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</si>
  <si>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</si>
  <si>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</si>
  <si>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</si>
  <si>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</si>
  <si>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</si>
  <si>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</si>
  <si>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</si>
  <si>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</si>
  <si>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</si>
  <si>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</si>
  <si>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</si>
  <si>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</si>
  <si>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</si>
  <si>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</si>
  <si>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</si>
  <si>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</si>
  <si>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</si>
  <si>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</si>
  <si>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</si>
  <si>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</si>
  <si>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</si>
  <si>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</si>
  <si>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</si>
  <si>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</si>
  <si>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</si>
  <si>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</si>
  <si>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</si>
  <si>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</si>
  <si>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</si>
  <si>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</si>
  <si>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</si>
  <si>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</si>
  <si>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</si>
  <si>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</si>
  <si>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</si>
  <si>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</si>
  <si>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</si>
  <si>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</si>
  <si>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</si>
  <si>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</si>
  <si>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</si>
  <si>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</si>
  <si>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</si>
  <si>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</si>
  <si>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</si>
  <si>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</si>
  <si>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</si>
  <si>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</si>
  <si>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</si>
  <si>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</si>
  <si>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</si>
  <si>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</si>
  <si>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</si>
  <si>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</si>
  <si>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</si>
  <si>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</si>
  <si>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</si>
  <si>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</si>
  <si>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</si>
  <si>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</si>
  <si>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</si>
  <si>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</si>
  <si>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</si>
  <si>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</si>
  <si>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</si>
  <si>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</si>
  <si>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</si>
  <si>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</si>
  <si>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</si>
  <si>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</si>
  <si>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</si>
  <si>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</si>
  <si>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</si>
  <si>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</si>
  <si>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</si>
  <si>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</si>
  <si>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</si>
  <si>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</si>
  <si>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</si>
  <si>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</si>
  <si>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</si>
  <si>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</si>
  <si>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</si>
  <si>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</si>
  <si>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</si>
  <si>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</si>
  <si>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</si>
  <si>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</si>
  <si>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</si>
  <si>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</si>
  <si>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</si>
  <si>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</si>
  <si>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</si>
  <si>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</si>
  <si>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</si>
  <si>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</si>
  <si>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</si>
  <si>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</si>
  <si>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</si>
  <si>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</si>
  <si>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</si>
  <si>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</si>
  <si>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</si>
  <si>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</si>
  <si>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</si>
  <si>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</si>
  <si>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</si>
  <si>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</si>
  <si>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</si>
  <si>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</si>
  <si>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</si>
  <si>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</si>
  <si>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</si>
  <si>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</si>
  <si>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</si>
  <si>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</si>
  <si>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</si>
  <si>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</si>
  <si>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</si>
  <si>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</si>
  <si>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</si>
  <si>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</si>
  <si>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</si>
  <si>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</si>
  <si>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</si>
  <si>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</si>
  <si>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</si>
  <si>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</si>
  <si>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</si>
  <si>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</si>
  <si>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</si>
  <si>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</si>
  <si>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</si>
  <si>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</si>
  <si>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</si>
  <si>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</si>
  <si>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</si>
  <si>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</si>
  <si>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</si>
  <si>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</si>
  <si>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</si>
  <si>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</si>
  <si>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</si>
  <si>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</si>
  <si>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</si>
  <si>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</si>
  <si>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</si>
  <si>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</si>
  <si>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</si>
  <si>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</si>
  <si>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</si>
  <si>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</si>
  <si>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</si>
  <si>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</si>
  <si>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</si>
  <si>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</si>
  <si>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</si>
  <si>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</si>
  <si>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</si>
  <si>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</si>
  <si>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</si>
  <si>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</si>
  <si>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</si>
  <si>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</si>
  <si>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</si>
  <si>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</si>
  <si>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</si>
  <si>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</si>
  <si>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</si>
  <si>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</si>
  <si>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</si>
  <si>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</si>
  <si>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</si>
  <si>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</si>
  <si>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</si>
  <si>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</si>
  <si>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</si>
  <si>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</si>
  <si>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</si>
  <si>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</si>
  <si>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</si>
  <si>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</si>
  <si>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</si>
  <si>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</si>
  <si>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</si>
  <si>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</si>
  <si>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</si>
  <si>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</si>
  <si>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</si>
  <si>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</si>
  <si>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</si>
  <si>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</si>
  <si>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</si>
  <si>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</si>
  <si>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</si>
  <si>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</si>
  <si>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</si>
  <si>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</si>
  <si>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</si>
  <si>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</si>
  <si>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</si>
  <si>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</si>
  <si>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</si>
  <si>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</si>
  <si>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</si>
  <si>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</si>
  <si>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</si>
  <si>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</si>
  <si>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</si>
  <si>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</si>
  <si>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</si>
  <si>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</si>
  <si>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</si>
  <si>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</si>
  <si>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</si>
  <si>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</si>
  <si>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</si>
  <si>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</si>
  <si>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</si>
  <si>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</si>
  <si>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</si>
  <si>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</si>
  <si>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</si>
  <si>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</si>
  <si>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</si>
  <si>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</si>
  <si>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</si>
  <si>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</si>
  <si>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</si>
  <si>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</si>
  <si>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</si>
  <si>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</si>
  <si>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</si>
  <si>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</si>
  <si>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</si>
  <si>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</si>
  <si>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</si>
  <si>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</si>
  <si>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</si>
  <si>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</si>
  <si>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</si>
  <si>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</si>
  <si>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</si>
  <si>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</si>
  <si>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</si>
  <si>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</si>
  <si>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</si>
  <si>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</si>
  <si>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</si>
  <si>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</si>
  <si>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</si>
  <si>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</si>
  <si>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</si>
  <si>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</si>
  <si>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</si>
  <si>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</si>
  <si>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</si>
  <si>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</si>
  <si>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</si>
  <si>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</si>
  <si>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</si>
  <si>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</si>
  <si>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</si>
  <si>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</si>
  <si>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</si>
  <si>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</si>
  <si>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</si>
  <si>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</si>
  <si>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</si>
  <si>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</si>
  <si>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</si>
  <si>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</si>
  <si>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</si>
  <si>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</si>
  <si>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</si>
  <si>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</si>
  <si>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</si>
  <si>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</si>
  <si>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</si>
  <si>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</si>
  <si>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</si>
  <si>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</si>
  <si>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</si>
  <si>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</si>
  <si>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</si>
  <si>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</si>
  <si>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</si>
  <si>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</si>
  <si>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</si>
  <si>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</si>
  <si>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</si>
  <si>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</si>
  <si>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</si>
  <si>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</si>
  <si>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</si>
  <si>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</si>
  <si>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</si>
  <si>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</si>
  <si>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</si>
  <si>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</si>
  <si>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</si>
  <si>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</si>
  <si>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</si>
  <si>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</si>
  <si>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</si>
  <si>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</si>
  <si>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</si>
  <si>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</si>
  <si>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</si>
  <si>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</si>
  <si>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</si>
  <si>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</si>
  <si>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</si>
  <si>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</si>
  <si>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</si>
  <si>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</si>
  <si>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</si>
  <si>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</si>
  <si>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</si>
  <si>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</si>
  <si>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</si>
  <si>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</si>
  <si>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</si>
  <si>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</si>
  <si>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</si>
  <si>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</si>
  <si>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</si>
  <si>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</si>
  <si>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</si>
  <si>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</si>
  <si>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</si>
  <si>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</si>
  <si>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</si>
  <si>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</si>
  <si>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</si>
  <si>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</si>
  <si>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</si>
  <si>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</si>
  <si>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</si>
  <si>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</si>
  <si>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</si>
  <si>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</si>
  <si>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</si>
  <si>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</si>
  <si>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</si>
  <si>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</si>
  <si>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</si>
  <si>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</si>
  <si>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</si>
  <si>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</si>
  <si>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</si>
  <si>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</si>
  <si>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</si>
  <si>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</si>
  <si>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</si>
  <si>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</si>
  <si>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</si>
  <si>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</si>
  <si>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</si>
  <si>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</si>
  <si>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</si>
  <si>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</si>
  <si>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</si>
  <si>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</si>
  <si>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</si>
  <si>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</si>
  <si>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</si>
  <si>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</si>
  <si>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</si>
  <si>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</si>
  <si>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</si>
  <si>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</si>
  <si>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</si>
  <si>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</si>
  <si>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</si>
  <si>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</si>
  <si>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</si>
  <si>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</si>
  <si>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</si>
  <si>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</si>
  <si>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</si>
  <si>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</si>
  <si>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</si>
  <si>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</si>
  <si>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</si>
  <si>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</si>
  <si>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</si>
  <si>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</si>
  <si>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</si>
  <si>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</si>
  <si>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</si>
  <si>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</si>
  <si>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</si>
  <si>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</si>
  <si>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</si>
  <si>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</si>
  <si>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</si>
  <si>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</si>
  <si>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</si>
  <si>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</si>
  <si>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</si>
  <si>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</si>
  <si>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</si>
  <si>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</si>
  <si>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</si>
  <si>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</si>
  <si>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</si>
  <si>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</si>
  <si>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</si>
  <si>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</si>
  <si>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</si>
  <si>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</si>
  <si>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</si>
  <si>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</si>
  <si>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</si>
  <si>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</si>
  <si>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</si>
  <si>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</si>
  <si>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</si>
  <si>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</si>
  <si>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</si>
  <si>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</si>
  <si>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</si>
  <si>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</si>
  <si>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</si>
  <si>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</si>
  <si>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</si>
  <si>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</si>
  <si>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</si>
  <si>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</si>
  <si>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</si>
  <si>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</si>
  <si>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</si>
  <si>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</si>
  <si>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</si>
  <si>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</si>
  <si>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</si>
  <si>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</si>
  <si>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</si>
  <si>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</si>
  <si>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</si>
  <si>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</si>
  <si>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</si>
  <si>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</si>
  <si>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</si>
  <si>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</si>
  <si>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</si>
  <si>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</si>
  <si>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</si>
  <si>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</si>
  <si>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</si>
  <si>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</si>
  <si>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</si>
  <si>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</si>
  <si>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</si>
  <si>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</si>
  <si>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</si>
  <si>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</si>
  <si>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</si>
  <si>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</si>
  <si>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</si>
  <si>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</si>
  <si>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</si>
  <si>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</si>
  <si>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</si>
  <si>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</si>
  <si>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</si>
  <si>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</si>
  <si>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</si>
  <si>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</si>
  <si>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</si>
  <si>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</si>
  <si>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</si>
  <si>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</si>
  <si>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</si>
  <si>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</si>
  <si>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</si>
  <si>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</si>
  <si>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</si>
  <si>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</si>
  <si>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</si>
  <si>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</si>
  <si>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</si>
  <si>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</si>
  <si>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</si>
  <si>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</si>
  <si>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</si>
  <si>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</si>
  <si>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</si>
  <si>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</si>
  <si>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</si>
  <si>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</si>
  <si>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</si>
  <si>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</si>
  <si>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</si>
  <si>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</si>
  <si>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</si>
  <si>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</si>
  <si>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</si>
  <si>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</si>
  <si>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</si>
  <si>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</si>
  <si>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</si>
  <si>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</si>
  <si>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</si>
  <si>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</si>
  <si>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</si>
  <si>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</si>
  <si>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</si>
  <si>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</si>
  <si>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</si>
  <si>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</si>
  <si>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</si>
  <si>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</si>
  <si>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</si>
  <si>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</si>
  <si>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</si>
  <si>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</si>
  <si>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</si>
  <si>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</si>
  <si>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</si>
  <si>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</si>
  <si>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</si>
  <si>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</si>
  <si>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</si>
  <si>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</si>
  <si>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</si>
  <si>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</si>
  <si>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</si>
  <si>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</si>
  <si>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</si>
  <si>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</si>
  <si>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</si>
  <si>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</si>
  <si>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</si>
  <si>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</si>
  <si>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</si>
  <si>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</si>
  <si>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</si>
  <si>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</si>
  <si>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</si>
  <si>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</si>
  <si>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</si>
  <si>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</si>
  <si>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</si>
  <si>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</si>
  <si>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</si>
  <si>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</si>
  <si>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</si>
  <si>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</si>
  <si>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</si>
  <si>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</si>
  <si>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</si>
  <si>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</si>
  <si>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</si>
  <si>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</si>
  <si>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</si>
  <si>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</si>
  <si>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</si>
  <si>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</si>
  <si>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</si>
  <si>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</si>
  <si>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</si>
  <si>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</si>
  <si>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</si>
  <si>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</si>
  <si>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</si>
  <si>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</si>
  <si>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</si>
  <si>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</si>
  <si>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</si>
  <si>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</si>
  <si>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</si>
  <si>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</si>
  <si>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</si>
  <si>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</si>
  <si>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</si>
  <si>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</si>
  <si>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</si>
  <si>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</si>
  <si>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</si>
  <si>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</si>
  <si>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</si>
  <si>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</si>
  <si>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</si>
  <si>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</si>
  <si>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</si>
  <si>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</si>
  <si>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</si>
  <si>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</si>
  <si>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</si>
  <si>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</si>
  <si>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</si>
  <si>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</si>
  <si>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</si>
  <si>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</si>
  <si>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</si>
  <si>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</si>
  <si>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</si>
  <si>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</si>
  <si>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</si>
  <si>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</si>
  <si>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</si>
  <si>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</si>
  <si>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</si>
  <si>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</si>
  <si>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</si>
  <si>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</si>
  <si>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</si>
  <si>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</si>
  <si>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</si>
  <si>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</si>
  <si>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</si>
  <si>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</si>
  <si>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</si>
  <si>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</si>
  <si>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</si>
  <si>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</si>
  <si>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</si>
  <si>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</si>
  <si>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</si>
  <si>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</si>
  <si>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</si>
  <si>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</si>
  <si>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</si>
  <si>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</si>
  <si>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</si>
  <si>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</si>
  <si>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</si>
  <si>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</si>
  <si>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</si>
  <si>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</si>
  <si>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</si>
  <si>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</si>
  <si>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</si>
  <si>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</si>
  <si>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</si>
  <si>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</si>
  <si>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</si>
  <si>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</si>
  <si>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</si>
  <si>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</si>
  <si>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</si>
  <si>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</si>
  <si>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</si>
  <si>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</si>
  <si>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</si>
  <si>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</si>
  <si>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</si>
  <si>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</si>
  <si>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</si>
  <si>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</si>
  <si>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</si>
  <si>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</si>
  <si>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</si>
  <si>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</si>
  <si>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</si>
  <si>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</si>
  <si>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</si>
  <si>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</si>
  <si>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</si>
  <si>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</si>
  <si>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</si>
  <si>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</si>
  <si>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</si>
  <si>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</si>
  <si>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</si>
  <si>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</si>
  <si>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</si>
  <si>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</si>
  <si>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</si>
  <si>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</si>
  <si>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</si>
  <si>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</si>
  <si>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</si>
  <si>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</si>
  <si>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</si>
  <si>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</si>
  <si>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</si>
  <si>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</si>
  <si>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</si>
  <si>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</si>
  <si>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</si>
  <si>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</si>
  <si>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</si>
  <si>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</si>
  <si>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</si>
  <si>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</si>
  <si>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</si>
  <si>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</si>
  <si>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</si>
  <si>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</si>
  <si>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</si>
  <si>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</si>
  <si>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</si>
  <si>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</si>
  <si>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</si>
  <si>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</si>
  <si>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</si>
  <si>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</si>
  <si>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</si>
  <si>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</si>
  <si>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</si>
  <si>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</si>
  <si>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</si>
  <si>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</si>
  <si>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</si>
  <si>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</si>
  <si>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</si>
  <si>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</si>
  <si>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</si>
  <si>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</si>
  <si>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</si>
  <si>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</si>
  <si>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</si>
  <si>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</si>
  <si>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</si>
  <si>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</si>
  <si>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</si>
  <si>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</si>
  <si>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</si>
  <si>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</si>
  <si>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</si>
  <si>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</si>
  <si>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</si>
  <si>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</si>
  <si>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</si>
  <si>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</si>
  <si>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</si>
  <si>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</si>
  <si>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</si>
  <si>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</si>
  <si>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</si>
  <si>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</si>
  <si>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</si>
  <si>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</si>
  <si>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</si>
  <si>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</si>
  <si>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</si>
  <si>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</si>
  <si>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</si>
  <si>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</si>
  <si>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</si>
  <si>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</si>
  <si>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</si>
  <si>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</si>
  <si>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</si>
  <si>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</si>
  <si>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</si>
  <si>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</si>
  <si>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</si>
  <si>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</si>
  <si>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</si>
  <si>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</si>
  <si>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</si>
  <si>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</si>
  <si>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</si>
  <si>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</si>
  <si>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</si>
  <si>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</si>
  <si>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</si>
  <si>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</si>
  <si>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</si>
  <si>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</si>
  <si>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</si>
  <si>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</si>
  <si>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</si>
  <si>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</si>
  <si>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</si>
  <si>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</si>
  <si>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</si>
  <si>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</si>
  <si>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</si>
  <si>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</si>
  <si>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</si>
  <si>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</si>
  <si>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</si>
  <si>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</si>
  <si>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</si>
  <si>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</si>
  <si>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</si>
  <si>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</si>
  <si>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</si>
  <si>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</si>
  <si>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</si>
  <si>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</si>
  <si>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</si>
  <si>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</si>
  <si>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</si>
  <si>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</si>
  <si>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</si>
  <si>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</si>
  <si>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</si>
  <si>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</si>
  <si>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</si>
  <si>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</si>
  <si>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</si>
  <si>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</si>
  <si>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</si>
  <si>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</si>
  <si>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</si>
  <si>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</si>
  <si>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</si>
  <si>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</si>
  <si>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</si>
  <si>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</si>
  <si>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</si>
  <si>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</si>
  <si>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</si>
  <si>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</si>
  <si>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</si>
  <si>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</si>
  <si>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</si>
  <si>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</si>
  <si>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</si>
  <si>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</si>
  <si>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</si>
  <si>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</si>
  <si>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</si>
  <si>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</si>
  <si>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</si>
  <si>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</si>
  <si>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</si>
  <si>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</si>
  <si>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</si>
  <si>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</si>
  <si>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</si>
  <si>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</si>
  <si>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</si>
  <si>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</si>
  <si>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</si>
  <si>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</si>
  <si>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</si>
  <si>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</si>
  <si>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</si>
  <si>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</si>
  <si>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</si>
  <si>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</si>
  <si>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</si>
  <si>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</si>
  <si>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</si>
  <si>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</si>
  <si>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</si>
  <si>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</si>
  <si>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</si>
  <si>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</si>
  <si>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</si>
  <si>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</si>
  <si>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</si>
  <si>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</si>
  <si>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</si>
  <si>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</si>
  <si>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</si>
  <si>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</si>
  <si>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</si>
  <si>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</si>
  <si>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</si>
  <si>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</si>
  <si>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</si>
  <si>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</si>
  <si>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</si>
  <si>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</si>
  <si>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</si>
  <si>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</si>
  <si>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</si>
  <si>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</si>
  <si>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</si>
  <si>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</si>
  <si>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</si>
  <si>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</si>
  <si>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</si>
  <si>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</si>
  <si>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</si>
  <si>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</si>
  <si>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</si>
  <si>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</si>
  <si>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</si>
  <si>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</si>
  <si>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</si>
  <si>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</si>
  <si>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</si>
  <si>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</si>
  <si>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</si>
  <si>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</si>
  <si>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</si>
  <si>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</si>
  <si>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</si>
  <si>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</si>
  <si>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</si>
  <si>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</si>
  <si>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</si>
  <si>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</si>
  <si>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</si>
  <si>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</si>
  <si>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</si>
  <si>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</si>
  <si>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</si>
  <si>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</si>
  <si>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</si>
  <si>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</si>
  <si>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</si>
  <si>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</si>
  <si>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</si>
  <si>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</si>
  <si>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</si>
  <si>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</si>
  <si>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</si>
  <si>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</si>
  <si>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</si>
  <si>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</si>
  <si>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</si>
  <si>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</si>
  <si>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</si>
  <si>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</si>
  <si>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</si>
  <si>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</si>
  <si>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</si>
  <si>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</si>
  <si>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</si>
  <si>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</si>
  <si>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</si>
  <si>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</si>
  <si>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</si>
  <si>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</si>
  <si>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</si>
  <si>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</si>
  <si>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</si>
  <si>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</si>
  <si>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</si>
  <si>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</si>
  <si>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</si>
  <si>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</si>
  <si>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</si>
  <si>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</si>
  <si>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</si>
  <si>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</si>
  <si>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</si>
  <si>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</si>
  <si>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</si>
  <si>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</si>
  <si>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</si>
  <si>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</si>
  <si>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</si>
  <si>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</si>
  <si>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</si>
  <si>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</si>
  <si>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</si>
  <si>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</si>
  <si>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</si>
  <si>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</si>
  <si>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</si>
  <si>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</si>
  <si>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</si>
  <si>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</si>
  <si>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</si>
  <si>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</si>
  <si>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</si>
  <si>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</si>
  <si>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</si>
  <si>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</si>
  <si>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</si>
  <si>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</si>
  <si>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</si>
  <si>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</si>
  <si>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</si>
  <si>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</si>
  <si>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</si>
  <si>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</si>
  <si>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</si>
  <si>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</si>
  <si>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</si>
  <si>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</si>
  <si>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</si>
  <si>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</si>
  <si>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</si>
  <si>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</si>
  <si>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</si>
  <si>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</si>
  <si>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</si>
  <si>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</si>
  <si>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</si>
  <si>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</si>
  <si>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</si>
  <si>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</si>
  <si>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</si>
  <si>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</si>
  <si>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</si>
  <si>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</si>
  <si>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</si>
  <si>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</si>
  <si>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</si>
  <si>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</si>
  <si>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</si>
  <si>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</si>
  <si>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</si>
  <si>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</si>
  <si>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</si>
  <si>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</si>
  <si>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</si>
  <si>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</si>
  <si>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</si>
  <si>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</si>
  <si>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</si>
  <si>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</si>
  <si>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</si>
  <si>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</si>
  <si>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</si>
  <si>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</si>
  <si>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</si>
  <si>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</si>
  <si>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</si>
  <si>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</si>
  <si>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</si>
  <si>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</si>
  <si>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</si>
  <si>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</si>
  <si>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</si>
  <si>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</si>
  <si>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</si>
  <si>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</si>
  <si>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</si>
  <si>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</si>
  <si>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</si>
  <si>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</si>
  <si>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</si>
  <si>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</si>
  <si>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</si>
  <si>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</si>
  <si>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</si>
  <si>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</si>
  <si>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</si>
  <si>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</si>
  <si>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</si>
  <si>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</si>
  <si>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</si>
  <si>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</si>
  <si>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</si>
  <si>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</si>
  <si>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</si>
  <si>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</si>
  <si>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</si>
  <si>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</si>
  <si>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</si>
  <si>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</si>
  <si>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</si>
  <si>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</si>
  <si>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</si>
  <si>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</si>
  <si>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</si>
  <si>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</si>
  <si>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</si>
  <si>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</si>
  <si>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</si>
  <si>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</si>
  <si>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</si>
  <si>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</si>
  <si>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</si>
  <si>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</si>
  <si>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</si>
  <si>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</si>
  <si>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</si>
  <si>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</si>
  <si>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</si>
  <si>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</si>
  <si>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</si>
  <si>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</si>
  <si>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</si>
  <si>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</si>
  <si>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</si>
  <si>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</si>
  <si>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</si>
  <si>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</si>
  <si>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</si>
  <si>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</si>
  <si>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</si>
  <si>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</si>
  <si>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</si>
  <si>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</si>
  <si>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</si>
  <si>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</si>
  <si>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</si>
  <si>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</si>
  <si>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</si>
  <si>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</si>
  <si>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</si>
  <si>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</si>
  <si>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</si>
  <si>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</si>
  <si>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</si>
  <si>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</si>
  <si>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</si>
  <si>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</si>
  <si>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</si>
  <si>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</si>
  <si>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</si>
  <si>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</si>
  <si>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</si>
  <si>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</si>
  <si>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</si>
  <si>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</si>
  <si>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</si>
  <si>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</si>
  <si>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</si>
  <si>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</si>
  <si>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</si>
  <si>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</si>
  <si>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</si>
  <si>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</si>
  <si>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</si>
  <si>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</si>
  <si>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</si>
  <si>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</si>
  <si>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</si>
  <si>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</si>
  <si>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</si>
  <si>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</si>
  <si>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</si>
  <si>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</si>
  <si>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</si>
  <si>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</si>
  <si>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</si>
  <si>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</si>
  <si>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</si>
  <si>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</si>
  <si>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</si>
  <si>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</si>
  <si>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</si>
  <si>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</si>
  <si>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</si>
  <si>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</si>
  <si>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</si>
  <si>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</si>
  <si>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</si>
  <si>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</si>
  <si>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</si>
  <si>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</si>
  <si>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</si>
  <si>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</si>
  <si>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</si>
  <si>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</si>
  <si>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</si>
  <si>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</si>
  <si>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</si>
  <si>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</si>
  <si>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</si>
  <si>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</si>
  <si>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</si>
  <si>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</si>
  <si>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</si>
  <si>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</si>
  <si>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</si>
  <si>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</si>
  <si>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</si>
  <si>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</si>
  <si>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</si>
  <si>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</si>
  <si>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</si>
  <si>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</si>
  <si>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</si>
  <si>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</si>
  <si>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</si>
  <si>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</si>
  <si>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</si>
  <si>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</si>
  <si>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</si>
  <si>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</si>
  <si>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</si>
  <si>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</si>
  <si>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</si>
  <si>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</si>
  <si>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</si>
  <si>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</si>
  <si>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</si>
  <si>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</si>
  <si>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</si>
  <si>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</si>
  <si>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</si>
  <si>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</si>
  <si>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</si>
  <si>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</si>
  <si>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</si>
  <si>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</si>
  <si>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</si>
  <si>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</si>
  <si>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</si>
  <si>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</si>
  <si>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</si>
  <si>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</si>
  <si>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</si>
  <si>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</si>
  <si>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</si>
  <si>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</si>
  <si>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</si>
  <si>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</si>
  <si>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</si>
  <si>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</si>
  <si>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</si>
  <si>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</si>
  <si>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</si>
  <si>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</si>
  <si>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</si>
  <si>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</si>
  <si>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</si>
  <si>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</si>
  <si>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</si>
  <si>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</si>
  <si>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</si>
  <si>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</si>
  <si>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</si>
  <si>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</si>
  <si>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</si>
  <si>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</si>
  <si>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</si>
  <si>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</si>
  <si>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</si>
  <si>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</si>
  <si>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</si>
  <si>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</si>
  <si>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</si>
  <si>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</si>
  <si>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</si>
  <si>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</si>
  <si>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</si>
  <si>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</si>
  <si>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</si>
  <si>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</si>
  <si>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</si>
  <si>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</si>
  <si>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</si>
  <si>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</si>
  <si>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</si>
  <si>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</si>
  <si>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</si>
  <si>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</si>
  <si>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</si>
  <si>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</si>
  <si>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</si>
  <si>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</si>
  <si>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</si>
  <si>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</si>
  <si>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</si>
  <si>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</si>
  <si>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</si>
  <si>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</si>
  <si>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</si>
  <si>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</si>
  <si>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</si>
  <si>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</si>
  <si>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</si>
  <si>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</si>
  <si>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</si>
  <si>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</si>
  <si>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</si>
  <si>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</si>
  <si>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</si>
  <si>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</si>
  <si>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</si>
  <si>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</si>
  <si>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</si>
  <si>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</si>
  <si>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</si>
  <si>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</si>
  <si>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</si>
  <si>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</si>
  <si>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</si>
  <si>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</si>
  <si>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</si>
  <si>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</si>
  <si>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</si>
  <si>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</si>
  <si>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</si>
  <si>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</si>
  <si>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</si>
  <si>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</si>
  <si>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</si>
  <si>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</si>
  <si>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</si>
  <si>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</si>
  <si>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</si>
  <si>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</si>
  <si>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</si>
  <si>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</si>
  <si>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</si>
  <si>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</si>
  <si>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</si>
  <si>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</si>
  <si>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</si>
  <si>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</si>
  <si>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</si>
  <si>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</si>
  <si>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</si>
  <si>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</si>
  <si>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</si>
  <si>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</si>
  <si>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</si>
  <si>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</si>
  <si>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</si>
  <si>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</si>
  <si>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</si>
  <si>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</si>
  <si>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</si>
  <si>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</si>
  <si>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</si>
  <si>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</si>
  <si>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</si>
  <si>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</si>
  <si>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</si>
  <si>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</si>
  <si>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</si>
  <si>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</si>
  <si>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</si>
  <si>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</si>
  <si>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</si>
  <si>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</si>
  <si>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</si>
  <si>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</si>
  <si>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</si>
  <si>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</si>
  <si>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</si>
  <si>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</si>
  <si>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</si>
  <si>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</si>
  <si>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</si>
  <si>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</si>
  <si>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</si>
  <si>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</si>
  <si>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</si>
  <si>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</si>
  <si>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</si>
  <si>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</si>
  <si>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</si>
  <si>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</si>
  <si>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</si>
  <si>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</si>
  <si>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</si>
  <si>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</si>
  <si>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</si>
  <si>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</si>
  <si>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</si>
  <si>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</si>
  <si>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</si>
  <si>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</si>
  <si>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</si>
  <si>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</si>
  <si>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</si>
  <si>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</si>
  <si>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</si>
  <si>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</si>
  <si>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</si>
  <si>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</si>
  <si>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</si>
  <si>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</si>
  <si>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</si>
  <si>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</si>
  <si>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</si>
  <si>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</si>
  <si>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</si>
  <si>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</si>
  <si>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</si>
  <si>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</si>
  <si>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</si>
  <si>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</si>
  <si>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</si>
  <si>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</si>
  <si>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</si>
  <si>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</si>
  <si>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</si>
  <si>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</si>
  <si>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</si>
  <si>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</si>
  <si>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</si>
  <si>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</si>
  <si>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</si>
  <si>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</si>
  <si>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</si>
  <si>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</si>
  <si>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</si>
  <si>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</si>
  <si>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</si>
  <si>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</si>
  <si>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</si>
  <si>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</si>
  <si>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</si>
  <si>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</si>
  <si>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</si>
  <si>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</si>
  <si>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</si>
  <si>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</si>
  <si>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</si>
  <si>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</si>
  <si>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</si>
  <si>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</si>
  <si>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</si>
  <si>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</si>
  <si>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</si>
  <si>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</si>
  <si>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</si>
  <si>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</si>
  <si>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</si>
  <si>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</si>
  <si>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</si>
  <si>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</si>
  <si>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</si>
  <si>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</si>
  <si>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</si>
  <si>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</si>
  <si>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</si>
  <si>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</si>
  <si>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</si>
  <si>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</si>
  <si>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</si>
  <si>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</si>
  <si>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</si>
  <si>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</si>
  <si>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</si>
  <si>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</si>
  <si>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</si>
  <si>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</si>
  <si>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</si>
  <si>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</si>
  <si>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</si>
  <si>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</si>
  <si>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</si>
  <si>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</si>
  <si>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</si>
  <si>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</si>
  <si>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</si>
  <si>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</si>
  <si>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</si>
  <si>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</si>
  <si>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</si>
  <si>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</si>
  <si>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</si>
  <si>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</si>
  <si>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</si>
  <si>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</si>
  <si>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</si>
  <si>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</si>
  <si>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</si>
  <si>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</si>
  <si>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</si>
  <si>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</si>
  <si>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</si>
  <si>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</si>
  <si>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</si>
  <si>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</si>
  <si>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</si>
  <si>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</si>
  <si>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</si>
  <si>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</si>
  <si>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</si>
  <si>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</si>
  <si>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</si>
  <si>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</si>
  <si>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</si>
  <si>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</si>
  <si>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</si>
  <si>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</si>
  <si>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</si>
  <si>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</si>
  <si>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</si>
  <si>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</si>
  <si>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</si>
  <si>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</si>
  <si>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</si>
  <si>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</si>
  <si>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</si>
  <si>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</si>
  <si>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</si>
  <si>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</si>
  <si>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</si>
  <si>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</si>
  <si>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</si>
  <si>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</si>
  <si>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</si>
  <si>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</si>
  <si>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</si>
  <si>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</si>
  <si>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</si>
  <si>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</si>
  <si>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</si>
  <si>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</si>
  <si>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</si>
  <si>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</si>
  <si>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</si>
  <si>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</si>
  <si>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</si>
  <si>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</si>
  <si>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</si>
  <si>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</si>
  <si>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</si>
  <si>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</si>
  <si>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</si>
  <si>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</si>
  <si>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</si>
  <si>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</si>
  <si>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</si>
  <si>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</si>
  <si>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</si>
  <si>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</si>
  <si>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</si>
  <si>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</si>
  <si>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</si>
  <si>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</si>
  <si>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</si>
  <si>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</si>
  <si>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</si>
  <si>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</si>
  <si>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</si>
  <si>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</si>
  <si>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</si>
  <si>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</si>
  <si>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</si>
  <si>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</si>
  <si>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</si>
  <si>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</si>
  <si>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</si>
  <si>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</si>
  <si>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</si>
  <si>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</si>
  <si>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</si>
  <si>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</si>
  <si>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</si>
  <si>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</si>
  <si>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</si>
  <si>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</si>
  <si>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</si>
  <si>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</si>
  <si>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</si>
  <si>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</si>
  <si>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</si>
  <si>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</si>
  <si>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</si>
  <si>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</si>
  <si>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</si>
  <si>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</si>
  <si>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</si>
  <si>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</si>
  <si>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</si>
  <si>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</si>
  <si>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</si>
  <si>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</si>
  <si>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</si>
  <si>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</si>
  <si>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</si>
  <si>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</si>
  <si>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</si>
  <si>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</si>
  <si>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</si>
  <si>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</si>
  <si>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</si>
  <si>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</si>
  <si>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</si>
  <si>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</si>
  <si>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</si>
  <si>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</si>
  <si>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</si>
  <si>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</si>
  <si>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</si>
  <si>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</si>
  <si>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</si>
  <si>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</si>
  <si>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</si>
  <si>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</si>
  <si>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</si>
  <si>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</si>
  <si>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</si>
  <si>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</si>
  <si>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</si>
  <si>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</si>
  <si>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</si>
  <si>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</si>
  <si>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</si>
  <si>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</si>
  <si>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</si>
  <si>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</si>
  <si>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</si>
  <si>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</si>
  <si>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</si>
  <si>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</si>
  <si>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</si>
  <si>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</si>
  <si>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</si>
  <si>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</si>
  <si>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</si>
  <si>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</si>
  <si>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</si>
  <si>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</si>
  <si>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</si>
  <si>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</si>
  <si>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</si>
  <si>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</si>
  <si>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</si>
  <si>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</si>
  <si>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</si>
  <si>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</si>
  <si>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</si>
  <si>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</si>
  <si>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</si>
  <si>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</si>
  <si>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</si>
  <si>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</si>
  <si>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</si>
  <si>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</si>
  <si>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</si>
  <si>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</si>
  <si>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</si>
  <si>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</si>
  <si>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</si>
  <si>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</si>
  <si>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</si>
  <si>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</si>
  <si>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</si>
  <si>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</si>
  <si>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</si>
  <si>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</si>
  <si>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</si>
  <si>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</si>
  <si>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</si>
  <si>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</si>
  <si>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</si>
  <si>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</si>
  <si>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</si>
  <si>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</si>
  <si>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</si>
  <si>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</si>
  <si>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</si>
  <si>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</si>
  <si>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</si>
  <si>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</si>
  <si>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</si>
  <si>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</si>
  <si>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</si>
  <si>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</si>
  <si>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</si>
  <si>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</si>
  <si>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</si>
  <si>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</si>
  <si>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</si>
  <si>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</si>
  <si>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</si>
  <si>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</si>
  <si>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</si>
  <si>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</si>
  <si>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</si>
  <si>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</si>
  <si>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</si>
  <si>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</si>
  <si>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</si>
  <si>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</si>
  <si>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</si>
  <si>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</si>
  <si>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</si>
  <si>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</si>
  <si>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</si>
  <si>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</si>
  <si>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</si>
  <si>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</si>
  <si>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</si>
  <si>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</si>
  <si>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</si>
  <si>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</si>
  <si>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</si>
  <si>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</si>
  <si>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</si>
  <si>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</si>
  <si>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</si>
  <si>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</si>
  <si>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</si>
  <si>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</si>
  <si>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</si>
  <si>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</si>
  <si>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</si>
  <si>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</si>
  <si>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</si>
  <si>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</si>
  <si>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</si>
  <si>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</si>
  <si>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</si>
  <si>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</si>
  <si>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</si>
  <si>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</si>
  <si>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</si>
  <si>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</si>
  <si>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</si>
  <si>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</si>
  <si>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</si>
  <si>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</si>
  <si>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</si>
  <si>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</si>
  <si>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</si>
  <si>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</si>
  <si>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</si>
  <si>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</si>
  <si>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</si>
  <si>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</si>
  <si>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</si>
  <si>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</si>
  <si>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</si>
  <si>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</si>
  <si>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</si>
  <si>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</si>
  <si>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</si>
  <si>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</si>
  <si>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</si>
  <si>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</si>
  <si>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</si>
  <si>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</si>
  <si>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</si>
  <si>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</si>
  <si>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</si>
  <si>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</si>
  <si>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</si>
  <si>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</si>
  <si>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</si>
  <si>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</si>
  <si>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</si>
  <si>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</si>
  <si>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</si>
  <si>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</si>
  <si>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</si>
  <si>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</si>
  <si>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</si>
  <si>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</si>
  <si>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</si>
  <si>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</si>
  <si>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</si>
  <si>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</si>
  <si>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</si>
  <si>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</si>
  <si>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</si>
  <si>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</si>
  <si>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</si>
  <si>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</si>
  <si>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</si>
  <si>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</si>
  <si>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</si>
  <si>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</si>
  <si>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</si>
  <si>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</si>
  <si>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</si>
  <si>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</si>
  <si>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</si>
  <si>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</si>
  <si>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</si>
  <si>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</si>
  <si>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</si>
  <si>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</si>
  <si>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</si>
  <si>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</si>
  <si>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</si>
  <si>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</si>
  <si>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</si>
  <si>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</si>
  <si>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</si>
  <si>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</si>
  <si>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</si>
  <si>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</si>
  <si>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</si>
  <si>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</si>
  <si>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</si>
  <si>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</si>
  <si>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</si>
  <si>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</si>
  <si>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</si>
  <si>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</si>
  <si>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</si>
  <si>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</si>
  <si>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</si>
  <si>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</si>
  <si>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</si>
  <si>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</si>
  <si>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</si>
  <si>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</si>
  <si>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</si>
  <si>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</si>
  <si>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</si>
  <si>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</si>
  <si>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</si>
  <si>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</si>
  <si>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</si>
  <si>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</si>
  <si>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</si>
  <si>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</si>
  <si>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</si>
  <si>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</si>
  <si>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</si>
  <si>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</si>
  <si>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</si>
  <si>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</si>
  <si>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</si>
  <si>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</si>
  <si>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</si>
  <si>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</si>
  <si>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</si>
  <si>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</si>
  <si>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</si>
  <si>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</si>
  <si>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</si>
  <si>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</si>
  <si>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</si>
  <si>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</si>
  <si>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</si>
  <si>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</si>
  <si>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</si>
  <si>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</si>
  <si>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</si>
  <si>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</si>
  <si>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</si>
  <si>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</si>
  <si>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</si>
  <si>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</si>
  <si>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</si>
  <si>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</si>
  <si>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</si>
  <si>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</si>
  <si>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</si>
  <si>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</si>
  <si>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</si>
  <si>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</si>
  <si>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</si>
  <si>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</si>
  <si>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</si>
  <si>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</si>
  <si>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</si>
  <si>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</si>
  <si>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</si>
  <si>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</si>
  <si>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</si>
  <si>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</si>
  <si>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</si>
  <si>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</si>
  <si>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</si>
  <si>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</si>
  <si>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</si>
  <si>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</si>
  <si>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</si>
  <si>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</si>
  <si>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</si>
  <si>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</si>
  <si>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</si>
  <si>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</si>
  <si>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</si>
  <si>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</si>
  <si>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</si>
  <si>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</si>
  <si>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</si>
  <si>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</si>
  <si>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</si>
  <si>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</si>
  <si>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</si>
  <si>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</si>
  <si>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</si>
  <si>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</si>
  <si>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</si>
  <si>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</si>
  <si>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</si>
  <si>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</si>
  <si>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</si>
  <si>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</si>
  <si>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</si>
  <si>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</si>
  <si>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</si>
  <si>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</si>
  <si>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</si>
  <si>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</si>
  <si>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</si>
  <si>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</si>
  <si>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</si>
  <si>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</si>
  <si>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</si>
  <si>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</si>
  <si>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</si>
  <si>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</si>
  <si>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</si>
  <si>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</si>
  <si>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</si>
  <si>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</si>
  <si>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</si>
  <si>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</si>
  <si>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</si>
  <si>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</si>
  <si>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</si>
  <si>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</si>
  <si>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</si>
  <si>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</si>
  <si>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</si>
  <si>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</si>
  <si>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</si>
  <si>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</si>
  <si>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</si>
  <si>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</si>
  <si>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</si>
  <si>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</si>
  <si>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</si>
  <si>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</si>
  <si>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</si>
  <si>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</si>
  <si>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</si>
  <si>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</si>
  <si>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</si>
  <si>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</si>
  <si>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</si>
  <si>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</si>
  <si>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</si>
  <si>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</si>
  <si>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</si>
  <si>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</si>
  <si>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</si>
  <si>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</si>
  <si>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</si>
  <si>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</si>
  <si>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</si>
  <si>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</si>
  <si>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</si>
  <si>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</si>
  <si>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</si>
  <si>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</si>
  <si>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</si>
  <si>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</si>
  <si>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</si>
  <si>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</si>
  <si>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</si>
  <si>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</si>
  <si>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</si>
  <si>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</si>
  <si>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</si>
  <si>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</si>
  <si>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</si>
  <si>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</si>
  <si>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</si>
  <si>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</si>
  <si>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</si>
  <si>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</si>
  <si>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</si>
  <si>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</si>
  <si>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</si>
  <si>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</si>
  <si>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</si>
  <si>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</si>
  <si>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</si>
  <si>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</si>
  <si>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</si>
  <si>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</si>
  <si>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</si>
  <si>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</si>
  <si>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</si>
  <si>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</si>
  <si>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</si>
  <si>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</si>
  <si>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</si>
  <si>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</si>
  <si>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</si>
  <si>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</si>
  <si>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</si>
  <si>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</si>
  <si>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</si>
  <si>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</si>
  <si>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</si>
  <si>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</si>
  <si>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</si>
  <si>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</si>
  <si>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</si>
  <si>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</si>
  <si>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</si>
  <si>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</si>
  <si>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</si>
  <si>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</si>
  <si>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</si>
  <si>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</si>
  <si>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</si>
  <si>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</si>
  <si>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</si>
  <si>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</si>
  <si>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</si>
  <si>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</si>
  <si>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</si>
  <si>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</si>
  <si>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</si>
  <si>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</si>
  <si>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</si>
  <si>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</si>
  <si>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</si>
  <si>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</si>
  <si>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</si>
  <si>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</si>
  <si>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</si>
  <si>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</si>
  <si>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</si>
  <si>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</si>
  <si>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</si>
  <si>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</si>
  <si>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</si>
  <si>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</si>
  <si>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</si>
  <si>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</si>
  <si>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</si>
  <si>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</si>
  <si>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</si>
  <si>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</si>
  <si>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</si>
  <si>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</si>
  <si>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</si>
  <si>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</si>
  <si>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</si>
  <si>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</si>
  <si>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</si>
  <si>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</si>
  <si>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</si>
  <si>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</si>
  <si>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</si>
  <si>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</si>
  <si>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</si>
  <si>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</si>
  <si>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</si>
  <si>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</si>
  <si>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</si>
  <si>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</si>
  <si>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</si>
  <si>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</si>
  <si>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</si>
  <si>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</si>
  <si>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</si>
  <si>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</si>
  <si>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</si>
  <si>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</si>
  <si>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</si>
  <si>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</si>
  <si>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</si>
  <si>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</si>
  <si>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</si>
  <si>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</si>
  <si>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</si>
  <si>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</si>
  <si>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</si>
  <si>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</si>
  <si>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</si>
  <si>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</si>
  <si>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</si>
  <si>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</si>
  <si>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</si>
  <si>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</si>
  <si>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</si>
  <si>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</si>
  <si>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</si>
  <si>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</si>
  <si>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</si>
  <si>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</si>
  <si>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</si>
  <si>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</si>
  <si>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</si>
  <si>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</si>
  <si>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</si>
  <si>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</si>
  <si>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</si>
  <si>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</si>
  <si>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</si>
  <si>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</si>
  <si>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</si>
  <si>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</si>
  <si>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</si>
  <si>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</si>
  <si>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</si>
  <si>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</si>
  <si>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</si>
  <si>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</si>
  <si>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</si>
  <si>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</si>
  <si>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</si>
  <si>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</si>
  <si>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</si>
  <si>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</si>
  <si>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</si>
  <si>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</si>
  <si>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</si>
  <si>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</si>
  <si>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</si>
  <si>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</si>
  <si>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</si>
  <si>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</si>
  <si>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</si>
  <si>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</si>
  <si>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</si>
  <si>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</si>
  <si>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</si>
  <si>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</si>
  <si>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</si>
  <si>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</si>
  <si>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</si>
  <si>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</si>
  <si>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</si>
  <si>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</si>
  <si>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</si>
  <si>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</si>
  <si>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</si>
  <si>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</si>
  <si>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</si>
  <si>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</si>
  <si>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</si>
  <si>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</si>
  <si>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</si>
  <si>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</si>
  <si>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</si>
  <si>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</si>
  <si>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</si>
  <si>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</si>
  <si>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</si>
  <si>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</si>
  <si>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</si>
  <si>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</si>
  <si>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</si>
  <si>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</si>
  <si>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</si>
  <si>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</si>
  <si>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</si>
  <si>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</si>
  <si>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</si>
  <si>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</si>
  <si>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</si>
  <si>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</si>
  <si>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</si>
  <si>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</si>
  <si>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</si>
  <si>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</si>
  <si>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</si>
  <si>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</si>
  <si>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</si>
  <si>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</si>
  <si>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</si>
  <si>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</si>
  <si>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</si>
  <si>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</si>
  <si>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</si>
  <si>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</si>
  <si>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</si>
  <si>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</si>
  <si>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</si>
  <si>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</si>
  <si>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</si>
  <si>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</si>
  <si>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</si>
  <si>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</si>
  <si>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</si>
  <si>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</si>
  <si>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</si>
  <si>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</si>
  <si>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</si>
  <si>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</si>
  <si>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</si>
  <si>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</si>
  <si>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</si>
  <si>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</si>
  <si>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</si>
  <si>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</si>
  <si>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</si>
  <si>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</si>
  <si>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</si>
  <si>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</si>
  <si>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</si>
  <si>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</si>
  <si>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</si>
  <si>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</si>
  <si>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</si>
  <si>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</si>
  <si>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</si>
  <si>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</si>
  <si>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</si>
  <si>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</si>
  <si>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</si>
  <si>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</si>
  <si>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</si>
  <si>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</si>
  <si>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</si>
  <si>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</si>
  <si>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</si>
  <si>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</si>
  <si>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</si>
  <si>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</si>
  <si>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</si>
  <si>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</si>
  <si>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</si>
  <si>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</si>
  <si>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</si>
  <si>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</si>
  <si>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</si>
  <si>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</si>
  <si>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</si>
  <si>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</si>
  <si>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</si>
  <si>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</si>
  <si>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</si>
  <si>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</si>
  <si>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</si>
  <si>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</si>
  <si>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</si>
  <si>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</si>
  <si>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</si>
  <si>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</si>
  <si>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</si>
  <si>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</si>
  <si>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</si>
  <si>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</si>
  <si>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</si>
  <si>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</si>
  <si>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</si>
  <si>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</si>
  <si>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</si>
  <si>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</si>
  <si>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</si>
  <si>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</si>
  <si>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</si>
  <si>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</si>
  <si>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</si>
  <si>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</si>
  <si>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</si>
  <si>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</si>
  <si>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</si>
  <si>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</si>
  <si>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</si>
  <si>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</si>
  <si>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</si>
  <si>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</si>
  <si>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</si>
  <si>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</si>
  <si>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</si>
  <si>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</si>
  <si>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</si>
  <si>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</si>
  <si>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</si>
  <si>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</si>
  <si>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</si>
  <si>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</si>
  <si>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</si>
  <si>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</si>
  <si>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</si>
  <si>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</si>
  <si>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</si>
  <si>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</si>
  <si>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</si>
  <si>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</si>
  <si>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</si>
  <si>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</si>
  <si>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</si>
  <si>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</si>
  <si>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</si>
  <si>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</si>
  <si>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</si>
  <si>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</si>
  <si>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</si>
  <si>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</si>
  <si>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</si>
  <si>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</si>
  <si>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</si>
  <si>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</si>
  <si>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</si>
  <si>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</si>
  <si>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</si>
  <si>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</si>
  <si>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</si>
  <si>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</si>
  <si>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</si>
  <si>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</si>
  <si>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</si>
  <si>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</si>
  <si>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</si>
  <si>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</si>
  <si>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</si>
  <si>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</si>
  <si>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</si>
  <si>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</si>
  <si>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</si>
  <si>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</si>
  <si>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</si>
  <si>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</si>
  <si>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</si>
  <si>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</si>
  <si>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</si>
  <si>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</si>
  <si>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</si>
  <si>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</si>
  <si>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</si>
  <si>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</si>
  <si>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</si>
  <si>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</si>
  <si>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</si>
  <si>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</si>
  <si>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</si>
  <si>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</si>
  <si>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</si>
  <si>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</si>
  <si>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</si>
  <si>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</si>
  <si>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</si>
  <si>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</si>
  <si>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</si>
  <si>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</si>
  <si>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</si>
  <si>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</si>
  <si>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</si>
  <si>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</si>
  <si>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</si>
  <si>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</si>
  <si>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</si>
  <si>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</si>
  <si>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</si>
  <si>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</si>
  <si>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</si>
  <si>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</si>
  <si>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</si>
  <si>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</si>
  <si>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</si>
  <si>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</si>
  <si>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</si>
  <si>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</si>
  <si>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</si>
  <si>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</si>
  <si>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</si>
  <si>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</si>
  <si>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</si>
  <si>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</si>
  <si>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</si>
  <si>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</si>
  <si>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</si>
  <si>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</si>
  <si>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</si>
  <si>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</si>
  <si>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</si>
  <si>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</si>
  <si>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</si>
  <si>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</si>
  <si>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</si>
  <si>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</si>
  <si>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</si>
  <si>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</si>
  <si>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</si>
  <si>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</si>
  <si>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</si>
  <si>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</si>
  <si>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</si>
  <si>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</si>
  <si>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</si>
  <si>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</si>
  <si>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</si>
  <si>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</si>
  <si>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</si>
  <si>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</si>
  <si>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</si>
  <si>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</si>
  <si>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</si>
  <si>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</si>
  <si>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</si>
  <si>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</si>
  <si>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</si>
  <si>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</si>
  <si>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</si>
  <si>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</si>
  <si>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</si>
  <si>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</si>
  <si>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</si>
  <si>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</si>
  <si>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</si>
  <si>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</si>
  <si>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</si>
  <si>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</si>
  <si>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</si>
  <si>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</si>
  <si>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</si>
  <si>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</si>
  <si>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</si>
  <si>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</si>
  <si>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</si>
  <si>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</si>
  <si>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</si>
  <si>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</si>
  <si>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</si>
  <si>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</si>
  <si>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</si>
  <si>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</si>
  <si>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</si>
  <si>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</si>
  <si>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</si>
  <si>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</si>
  <si>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</si>
  <si>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</si>
  <si>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</si>
  <si>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</si>
  <si>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</si>
  <si>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</si>
  <si>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</si>
  <si>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</si>
  <si>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</si>
  <si>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</si>
  <si>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</si>
  <si>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</si>
  <si>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</si>
  <si>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</si>
  <si>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</si>
  <si>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</si>
  <si>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</si>
  <si>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</si>
  <si>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</si>
  <si>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</si>
  <si>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</si>
  <si>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</si>
  <si>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</si>
  <si>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</si>
  <si>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</si>
  <si>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</si>
  <si>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</si>
  <si>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</si>
  <si>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</si>
  <si>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</si>
  <si>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</si>
  <si>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</si>
  <si>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</si>
  <si>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</si>
  <si>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</si>
  <si>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</si>
  <si>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</si>
  <si>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</si>
  <si>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</si>
  <si>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</si>
  <si>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</si>
  <si>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</si>
  <si>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</si>
  <si>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</si>
  <si>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</si>
  <si>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</si>
  <si>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</si>
  <si>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</si>
  <si>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</si>
  <si>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</si>
  <si>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</si>
  <si>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</si>
  <si>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</si>
  <si>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</si>
  <si>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</si>
  <si>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</si>
  <si>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</si>
  <si>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</si>
  <si>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</si>
  <si>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</si>
  <si>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</si>
  <si>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</si>
  <si>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</si>
  <si>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</si>
  <si>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</si>
  <si>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</si>
  <si>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</si>
  <si>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</si>
  <si>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</si>
  <si>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</si>
  <si>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</si>
  <si>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</si>
  <si>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</si>
  <si>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</si>
  <si>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</si>
  <si>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</si>
  <si>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</si>
  <si>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</si>
  <si>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</si>
  <si>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</si>
  <si>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</si>
  <si>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</si>
  <si>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</si>
  <si>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</si>
  <si>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</si>
  <si>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</si>
  <si>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</si>
  <si>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</si>
  <si>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</si>
  <si>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</si>
  <si>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</si>
  <si>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</si>
  <si>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</si>
  <si>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</si>
  <si>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</si>
  <si>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</si>
  <si>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</si>
  <si>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</si>
  <si>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</si>
  <si>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</si>
  <si>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</si>
  <si>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</si>
  <si>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</si>
  <si>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</si>
  <si>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</si>
  <si>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</si>
  <si>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</si>
  <si>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</si>
  <si>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</si>
  <si>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</si>
  <si>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</si>
  <si>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</si>
  <si>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</si>
  <si>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</si>
  <si>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</si>
  <si>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</si>
  <si>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</si>
  <si>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</si>
  <si>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</si>
  <si>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</si>
  <si>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</si>
  <si>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</si>
  <si>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</si>
  <si>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</si>
  <si>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</si>
  <si>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</si>
  <si>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</si>
  <si>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</si>
  <si>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</si>
  <si>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</si>
  <si>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</si>
  <si>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</si>
  <si>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</si>
  <si>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</si>
  <si>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</si>
  <si>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</si>
  <si>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</si>
  <si>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</si>
  <si>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</si>
  <si>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</si>
  <si>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</si>
  <si>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</si>
  <si>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</si>
  <si>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</si>
  <si>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</si>
  <si>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</si>
  <si>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</si>
  <si>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</si>
  <si>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</si>
  <si>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</si>
  <si>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</si>
  <si>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</si>
  <si>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</si>
  <si>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</si>
  <si>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</si>
  <si>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</si>
  <si>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</si>
  <si>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</si>
  <si>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</si>
  <si>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</si>
  <si>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</si>
  <si>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</si>
  <si>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</si>
  <si>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</si>
  <si>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</si>
  <si>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</si>
  <si>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</si>
  <si>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</si>
  <si>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</si>
  <si>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</si>
  <si>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</si>
  <si>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</si>
  <si>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</si>
  <si>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</si>
  <si>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</si>
  <si>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</si>
  <si>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</si>
  <si>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</si>
  <si>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</si>
  <si>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</si>
  <si>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</si>
  <si>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</si>
  <si>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</si>
  <si>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</si>
  <si>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</si>
  <si>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</si>
  <si>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</si>
  <si>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</si>
  <si>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</si>
  <si>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</si>
  <si>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</si>
  <si>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</si>
  <si>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</si>
  <si>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</si>
  <si>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</si>
  <si>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</si>
  <si>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</si>
  <si>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</si>
  <si>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</si>
  <si>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</si>
  <si>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</si>
  <si>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</si>
  <si>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</si>
  <si>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</si>
  <si>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</si>
  <si>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</si>
  <si>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</si>
  <si>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</si>
  <si>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</si>
  <si>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</si>
  <si>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</si>
  <si>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</si>
  <si>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</si>
  <si>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</si>
  <si>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</si>
  <si>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</si>
  <si>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</si>
  <si>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</si>
  <si>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</si>
  <si>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</si>
  <si>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</si>
  <si>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</si>
  <si>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</si>
  <si>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</si>
  <si>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</si>
  <si>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</si>
  <si>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</si>
  <si>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</si>
  <si>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</si>
  <si>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</si>
  <si>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</si>
  <si>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</si>
  <si>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</si>
  <si>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</si>
  <si>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</si>
  <si>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</si>
  <si>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</si>
  <si>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</si>
  <si>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</si>
  <si>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</si>
  <si>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</si>
  <si>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</si>
  <si>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</si>
  <si>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</si>
  <si>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</si>
  <si>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</si>
  <si>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</si>
  <si>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</si>
  <si>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</si>
  <si>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</si>
  <si>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</si>
  <si>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</si>
  <si>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</si>
  <si>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</si>
  <si>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</si>
  <si>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</si>
  <si>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</si>
  <si>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</si>
  <si>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</si>
  <si>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</si>
  <si>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</si>
  <si>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</si>
  <si>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</si>
  <si>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</si>
  <si>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</si>
  <si>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</si>
  <si>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</si>
  <si>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</si>
  <si>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</si>
  <si>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</si>
  <si>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</si>
  <si>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</si>
  <si>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</si>
  <si>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</si>
  <si>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</si>
  <si>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</si>
  <si>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</si>
  <si>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</si>
  <si>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</si>
  <si>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</si>
  <si>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</si>
  <si>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</si>
  <si>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</si>
  <si>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</si>
  <si>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</si>
  <si>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</si>
  <si>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</si>
  <si>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</si>
  <si>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</si>
  <si>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</si>
  <si>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</si>
  <si>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</si>
  <si>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</si>
  <si>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</si>
  <si>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</si>
  <si>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</si>
  <si>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</si>
  <si>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</si>
  <si>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</si>
  <si>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</si>
  <si>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</si>
  <si>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</si>
  <si>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</si>
  <si>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</si>
  <si>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</si>
  <si>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</si>
  <si>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</si>
  <si>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</si>
  <si>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</si>
  <si>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</si>
  <si>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</si>
  <si>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</si>
  <si>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</si>
  <si>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</si>
  <si>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</si>
  <si>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</si>
  <si>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</si>
  <si>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</si>
  <si>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</si>
  <si>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</si>
  <si>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</si>
  <si>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</si>
  <si>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</si>
  <si>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</si>
  <si>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</si>
  <si>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</si>
  <si>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</si>
  <si>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</si>
  <si>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</si>
  <si>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</si>
  <si>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</si>
  <si>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</si>
  <si>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</si>
  <si>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</si>
  <si>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</si>
  <si>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</si>
  <si>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</si>
  <si>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</si>
  <si>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</si>
  <si>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</si>
  <si>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</si>
  <si>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</si>
  <si>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</si>
  <si>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</si>
  <si>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</si>
  <si>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</si>
  <si>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</si>
  <si>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</si>
  <si>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</si>
  <si>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</si>
  <si>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</si>
  <si>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</si>
  <si>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</si>
  <si>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</si>
  <si>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</si>
  <si>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</si>
  <si>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</si>
  <si>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</si>
  <si>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</si>
  <si>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</si>
  <si>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</si>
  <si>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</si>
  <si>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</si>
  <si>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</si>
  <si>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</si>
  <si>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</si>
  <si>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</si>
  <si>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</si>
  <si>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</si>
  <si>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</si>
  <si>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</si>
  <si>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</si>
  <si>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</si>
  <si>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</si>
  <si>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</si>
  <si>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</si>
  <si>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</si>
  <si>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</si>
  <si>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</si>
  <si>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</si>
  <si>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</si>
  <si>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</si>
  <si>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</si>
  <si>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</si>
  <si>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</si>
  <si>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</si>
  <si>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</si>
  <si>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</si>
  <si>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</si>
  <si>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</si>
  <si>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</si>
  <si>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</si>
  <si>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</si>
  <si>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</si>
  <si>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</si>
  <si>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</si>
  <si>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</si>
  <si>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</si>
  <si>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</si>
  <si>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</si>
  <si>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</si>
  <si>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</si>
  <si>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</si>
  <si>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</si>
  <si>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</si>
  <si>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</si>
  <si>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</si>
  <si>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</si>
  <si>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</si>
  <si>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</si>
  <si>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</si>
  <si>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</si>
  <si>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</si>
  <si>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</si>
  <si>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</si>
  <si>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</si>
  <si>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</si>
  <si>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</si>
  <si>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</si>
  <si>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</si>
  <si>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</si>
  <si>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</si>
  <si>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</si>
  <si>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</si>
  <si>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</si>
  <si>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</si>
  <si>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</si>
  <si>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</si>
  <si>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</si>
  <si>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</si>
  <si>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</si>
  <si>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</si>
  <si>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</si>
  <si>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</si>
  <si>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</si>
  <si>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</si>
  <si>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</si>
  <si>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</si>
  <si>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</si>
  <si>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</si>
  <si>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</si>
  <si>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</si>
  <si>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</si>
  <si>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</si>
  <si>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</si>
  <si>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</si>
  <si>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</si>
  <si>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</si>
  <si>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</si>
  <si>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</si>
  <si>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</si>
  <si>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</si>
  <si>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</si>
  <si>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</si>
  <si>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</si>
  <si>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</si>
  <si>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</si>
  <si>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</si>
  <si>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</si>
  <si>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</si>
  <si>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</si>
  <si>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</si>
  <si>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</si>
  <si>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</si>
  <si>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</si>
  <si>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</si>
  <si>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</si>
  <si>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</si>
  <si>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</si>
  <si>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</si>
  <si>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</si>
  <si>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</si>
  <si>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</si>
  <si>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</si>
  <si>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</si>
  <si>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</si>
  <si>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</si>
  <si>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</si>
  <si>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</si>
  <si>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</si>
  <si>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</si>
  <si>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</si>
  <si>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</si>
  <si>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</si>
  <si>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</si>
  <si>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</si>
  <si>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</si>
  <si>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</si>
  <si>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</si>
  <si>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</si>
  <si>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</si>
  <si>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</si>
  <si>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</si>
  <si>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</si>
  <si>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</si>
  <si>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</si>
  <si>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</si>
  <si>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</si>
  <si>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</si>
  <si>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</si>
  <si>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</si>
  <si>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</si>
  <si>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</si>
  <si>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</si>
  <si>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</si>
  <si>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</si>
  <si>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</si>
  <si>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</si>
  <si>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</si>
  <si>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</si>
  <si>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</si>
  <si>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</si>
  <si>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</si>
  <si>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</si>
  <si>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</si>
  <si>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</si>
  <si>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</si>
  <si>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</si>
  <si>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</si>
  <si>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</si>
  <si>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</si>
  <si>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</si>
  <si>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</si>
  <si>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</si>
  <si>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</si>
  <si>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</si>
  <si>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</si>
  <si>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</si>
  <si>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</si>
  <si>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</si>
  <si>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</si>
  <si>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</si>
  <si>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</si>
  <si>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</si>
  <si>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</si>
  <si>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</si>
  <si>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</si>
  <si>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</si>
  <si>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</si>
  <si>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</si>
  <si>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</si>
  <si>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</si>
  <si>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</si>
  <si>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</si>
  <si>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</si>
  <si>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</si>
  <si>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</si>
  <si>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</si>
  <si>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</si>
  <si>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</si>
  <si>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</si>
  <si>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</si>
  <si>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</si>
  <si>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</si>
  <si>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</si>
  <si>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</si>
  <si>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</si>
  <si>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</si>
  <si>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</si>
  <si>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</si>
  <si>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</si>
  <si>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</si>
  <si>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</si>
  <si>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</si>
  <si>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</si>
  <si>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</si>
  <si>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</si>
  <si>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</si>
  <si>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</si>
  <si>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</si>
  <si>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</si>
  <si>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</si>
  <si>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</si>
  <si>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</si>
  <si>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</si>
  <si>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</si>
  <si>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</si>
  <si>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</si>
  <si>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</si>
  <si>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</si>
  <si>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</si>
  <si>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</si>
  <si>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</si>
  <si>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</si>
  <si>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</si>
  <si>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</si>
  <si>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</si>
  <si>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</si>
  <si>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</si>
  <si>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</si>
  <si>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</si>
  <si>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</si>
  <si>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</si>
  <si>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</si>
  <si>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</si>
  <si>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</si>
  <si>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</si>
  <si>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</si>
  <si>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</si>
  <si>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</si>
  <si>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</si>
  <si>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</si>
  <si>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</si>
  <si>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</si>
  <si>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</si>
  <si>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</si>
  <si>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</si>
  <si>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</si>
  <si>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</si>
  <si>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</si>
  <si>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</si>
  <si>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</si>
  <si>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</si>
  <si>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</si>
  <si>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</si>
  <si>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</si>
  <si>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</si>
  <si>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</si>
  <si>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</si>
  <si>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</si>
  <si>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</si>
  <si>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</si>
  <si>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</si>
  <si>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</si>
  <si>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</si>
  <si>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</si>
  <si>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</si>
  <si>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</si>
  <si>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</si>
  <si>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</si>
  <si>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</si>
  <si>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</si>
  <si>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</si>
  <si>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</si>
  <si>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</si>
  <si>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</si>
  <si>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</si>
  <si>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</si>
  <si>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</si>
  <si>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</si>
  <si>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</si>
  <si>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</si>
  <si>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</si>
  <si>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</si>
  <si>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</si>
  <si>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</si>
  <si>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</si>
  <si>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</si>
  <si>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</si>
  <si>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</si>
  <si>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</si>
  <si>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</si>
  <si>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</si>
  <si>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</si>
  <si>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</si>
  <si>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</si>
  <si>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</si>
  <si>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</si>
  <si>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</si>
  <si>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</si>
  <si>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</si>
  <si>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</si>
  <si>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</si>
  <si>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</si>
  <si>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</si>
  <si>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</si>
  <si>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</si>
  <si>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</si>
  <si>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</si>
  <si>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</si>
  <si>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</si>
  <si>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</si>
  <si>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</si>
  <si>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</si>
  <si>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</si>
  <si>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</si>
  <si>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</si>
  <si>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</si>
  <si>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</si>
  <si>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</si>
  <si>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</si>
  <si>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</si>
  <si>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</si>
  <si>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</si>
  <si>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</si>
  <si>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</si>
  <si>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</si>
  <si>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</si>
  <si>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</si>
  <si>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</si>
  <si>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</si>
  <si>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</si>
  <si>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</si>
  <si>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</si>
  <si>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</si>
  <si>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</si>
  <si>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</si>
  <si>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</si>
  <si>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</si>
  <si>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</si>
  <si>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</si>
  <si>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</si>
  <si>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</si>
  <si>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</si>
  <si>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</si>
  <si>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</si>
  <si>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</si>
  <si>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</si>
  <si>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</si>
  <si>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</si>
  <si>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</si>
  <si>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</si>
  <si>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</si>
  <si>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</si>
  <si>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</si>
  <si>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</si>
  <si>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</si>
  <si>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</si>
  <si>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</si>
  <si>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</si>
  <si>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</si>
  <si>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</si>
  <si>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</si>
  <si>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</si>
  <si>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</si>
  <si>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</si>
  <si>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</si>
  <si>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</si>
  <si>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</si>
  <si>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</si>
  <si>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</si>
  <si>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</si>
  <si>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</si>
  <si>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</si>
  <si>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</si>
  <si>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</si>
  <si>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</si>
  <si>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</si>
  <si>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</si>
  <si>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</si>
  <si>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</si>
  <si>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</si>
  <si>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</si>
  <si>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</si>
  <si>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</si>
  <si>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</si>
  <si>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</si>
  <si>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</si>
  <si>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</si>
  <si>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</si>
  <si>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</si>
  <si>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</si>
  <si>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</si>
  <si>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</si>
  <si>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</si>
  <si>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</si>
  <si>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</si>
  <si>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</si>
  <si>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</si>
  <si>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</si>
  <si>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</si>
  <si>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</si>
  <si>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</si>
  <si>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</si>
  <si>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</si>
  <si>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</si>
  <si>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</si>
  <si>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</si>
  <si>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</si>
  <si>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</si>
  <si>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</si>
  <si>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</si>
  <si>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</si>
  <si>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</si>
  <si>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</si>
  <si>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</si>
  <si>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</si>
  <si>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</si>
  <si>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</si>
  <si>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</si>
  <si>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</si>
  <si>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</si>
  <si>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</si>
  <si>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</si>
  <si>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</si>
  <si>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</si>
  <si>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</si>
  <si>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</si>
  <si>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</si>
  <si>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</si>
  <si>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</si>
  <si>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</si>
  <si>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</si>
  <si>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</si>
  <si>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</si>
  <si>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</si>
  <si>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</si>
  <si>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</si>
  <si>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</si>
  <si>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</si>
  <si>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</si>
  <si>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</si>
  <si>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</si>
  <si>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</si>
  <si>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</si>
  <si>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</si>
  <si>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</si>
  <si>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</si>
  <si>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</si>
  <si>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</si>
  <si>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</si>
  <si>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</si>
  <si>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</si>
  <si>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</si>
  <si>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</si>
  <si>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</si>
  <si>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</si>
  <si>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</si>
  <si>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</si>
  <si>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</si>
  <si>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</si>
  <si>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</si>
  <si>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</si>
  <si>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</si>
  <si>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</si>
  <si>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</si>
  <si>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</si>
  <si>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</si>
  <si>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</si>
  <si>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</si>
  <si>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</si>
  <si>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</si>
  <si>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</si>
  <si>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</si>
  <si>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</si>
  <si>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</si>
  <si>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</si>
  <si>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</si>
  <si>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</si>
  <si>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</si>
  <si>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</si>
  <si>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</si>
  <si>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</si>
  <si>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</si>
  <si>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</si>
  <si>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</si>
  <si>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</si>
  <si>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</si>
  <si>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</si>
  <si>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</si>
  <si>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</si>
  <si>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</si>
  <si>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</si>
  <si>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</si>
  <si>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</si>
  <si>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</si>
  <si>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</si>
  <si>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</si>
  <si>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</si>
  <si>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</si>
  <si>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</si>
  <si>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</si>
  <si>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</si>
  <si>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</si>
  <si>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</si>
  <si>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</si>
  <si>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</si>
  <si>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</si>
  <si>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</si>
  <si>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</si>
  <si>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</si>
  <si>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</si>
  <si>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</si>
  <si>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</si>
  <si>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</si>
  <si>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</si>
  <si>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</si>
  <si>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</si>
  <si>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</si>
  <si>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</si>
  <si>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</si>
  <si>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</si>
  <si>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</si>
  <si>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</si>
  <si>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</si>
  <si>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</si>
  <si>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</si>
  <si>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</si>
  <si>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</si>
  <si>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</si>
  <si>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</si>
  <si>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</si>
  <si>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</si>
  <si>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</si>
  <si>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</si>
  <si>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</si>
  <si>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</si>
  <si>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</si>
  <si>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</si>
  <si>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</si>
  <si>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</si>
  <si>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</si>
  <si>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</si>
  <si>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</si>
  <si>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</si>
  <si>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</si>
  <si>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</si>
  <si>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</si>
  <si>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</si>
  <si>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</si>
  <si>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</si>
  <si>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</si>
  <si>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</si>
  <si>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</si>
  <si>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</si>
  <si>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</si>
  <si>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</si>
  <si>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</si>
  <si>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</si>
  <si>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</si>
  <si>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</si>
  <si>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</si>
  <si>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</si>
  <si>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</si>
  <si>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</si>
  <si>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</si>
  <si>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</si>
  <si>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</si>
  <si>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</si>
  <si>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</si>
  <si>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</si>
  <si>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</si>
  <si>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</si>
  <si>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</si>
  <si>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</si>
  <si>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</si>
  <si>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</si>
  <si>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</si>
  <si>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</si>
  <si>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</si>
  <si>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</si>
  <si>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</si>
  <si>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</si>
  <si>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</si>
  <si>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</si>
  <si>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</si>
  <si>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</si>
  <si>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</si>
  <si>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</si>
  <si>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</si>
  <si>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</si>
  <si>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</si>
  <si>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</si>
  <si>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</si>
  <si>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</si>
  <si>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</si>
  <si>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</si>
  <si>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</si>
  <si>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</si>
  <si>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</si>
  <si>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</si>
  <si>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</si>
  <si>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</si>
  <si>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</si>
  <si>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</si>
  <si>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</si>
  <si>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</si>
  <si>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</si>
  <si>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</si>
  <si>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</si>
  <si>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</si>
  <si>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</si>
  <si>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</si>
  <si>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</si>
  <si>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</si>
  <si>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</si>
  <si>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</si>
  <si>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</si>
  <si>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</si>
  <si>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</si>
  <si>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</si>
  <si>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</si>
  <si>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</si>
  <si>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</si>
  <si>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</si>
  <si>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</si>
  <si>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</si>
  <si>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</si>
  <si>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</si>
  <si>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</si>
  <si>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</si>
  <si>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</si>
  <si>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</si>
  <si>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</si>
  <si>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</si>
  <si>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</si>
  <si>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</si>
  <si>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</si>
  <si>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</si>
  <si>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</si>
  <si>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</si>
  <si>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</si>
  <si>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</si>
  <si>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</si>
  <si>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</si>
  <si>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</si>
  <si>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</si>
  <si>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</si>
  <si>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</si>
  <si>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</si>
  <si>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</si>
  <si>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</si>
  <si>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</si>
  <si>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</si>
  <si>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</si>
  <si>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</si>
  <si>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</si>
  <si>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</si>
  <si>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</si>
  <si>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</si>
  <si>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</si>
  <si>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</si>
  <si>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</si>
  <si>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</si>
  <si>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</si>
  <si>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</si>
  <si>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</si>
  <si>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</si>
  <si>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</si>
  <si>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</si>
  <si>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</si>
  <si>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</si>
  <si>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</si>
  <si>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</si>
  <si>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</si>
  <si>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</si>
  <si>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</si>
  <si>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</si>
  <si>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</si>
  <si>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</si>
  <si>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</si>
  <si>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</si>
  <si>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</si>
  <si>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</si>
  <si>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</si>
  <si>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</si>
  <si>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</si>
  <si>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</si>
  <si>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</si>
  <si>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</si>
  <si>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</si>
  <si>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</si>
  <si>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</si>
  <si>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</si>
  <si>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</si>
  <si>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</si>
  <si>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</si>
  <si>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</si>
  <si>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</si>
  <si>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</si>
  <si>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</si>
  <si>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</si>
  <si>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</si>
  <si>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</si>
  <si>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</si>
  <si>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</si>
  <si>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</si>
  <si>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</si>
  <si>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</si>
  <si>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</si>
  <si>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</si>
  <si>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</si>
  <si>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</si>
  <si>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</si>
  <si>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</si>
  <si>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</si>
  <si>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</si>
  <si>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</si>
  <si>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</si>
  <si>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</si>
  <si>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</si>
  <si>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</si>
  <si>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</si>
  <si>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</si>
  <si>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</si>
  <si>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</si>
  <si>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</si>
  <si>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</si>
  <si>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</si>
  <si>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</si>
  <si>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</si>
  <si>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</si>
  <si>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</si>
  <si>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</si>
  <si>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</si>
  <si>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</si>
  <si>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</si>
  <si>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</si>
  <si>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</si>
  <si>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</si>
  <si>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</si>
  <si>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</si>
  <si>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</si>
  <si>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</si>
  <si>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</si>
  <si>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</si>
  <si>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</si>
  <si>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</si>
  <si>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</si>
  <si>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</si>
  <si>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</si>
  <si>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</si>
  <si>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</si>
  <si>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</si>
  <si>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</si>
  <si>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</si>
  <si>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</si>
  <si>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</si>
  <si>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</si>
  <si>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</si>
  <si>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</si>
  <si>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</si>
  <si>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</si>
  <si>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</si>
  <si>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</si>
  <si>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</si>
  <si>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</si>
  <si>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</si>
  <si>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</si>
  <si>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</si>
  <si>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</si>
  <si>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</si>
  <si>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</si>
  <si>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</si>
  <si>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</si>
  <si>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</si>
  <si>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</si>
  <si>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</si>
  <si>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</si>
  <si>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</si>
  <si>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</si>
  <si>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</si>
  <si>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</si>
  <si>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</si>
  <si>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</si>
  <si>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</si>
  <si>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</si>
  <si>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</si>
  <si>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</si>
  <si>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</si>
  <si>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</si>
  <si>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</si>
  <si>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</si>
  <si>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</si>
  <si>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</si>
  <si>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</si>
  <si>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</si>
  <si>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</si>
  <si>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</si>
  <si>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</si>
  <si>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</si>
  <si>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</si>
  <si>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</si>
  <si>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</si>
  <si>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</si>
  <si>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</si>
  <si>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</si>
  <si>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</si>
  <si>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</si>
  <si>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</si>
  <si>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</si>
  <si>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</si>
  <si>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</si>
  <si>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</si>
  <si>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</si>
  <si>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</si>
  <si>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</si>
  <si>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</si>
  <si>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</si>
  <si>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</si>
  <si>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</si>
  <si>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</si>
  <si>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</si>
  <si>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</si>
  <si>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</si>
  <si>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</si>
  <si>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</si>
  <si>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</si>
  <si>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</si>
  <si>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</si>
  <si>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</si>
  <si>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</si>
  <si>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</si>
  <si>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</si>
  <si>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</si>
  <si>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</si>
  <si>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</si>
  <si>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</si>
  <si>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</si>
  <si>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</si>
  <si>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</si>
  <si>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</si>
  <si>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</si>
  <si>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</si>
  <si>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</si>
  <si>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</si>
  <si>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</si>
  <si>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</si>
  <si>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</si>
  <si>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</si>
  <si>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</si>
  <si>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</si>
  <si>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</si>
  <si>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</si>
  <si>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</si>
  <si>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</si>
  <si>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</si>
  <si>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</si>
  <si>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</si>
  <si>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</si>
  <si>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</si>
  <si>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</si>
  <si>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</si>
  <si>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</si>
  <si>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</si>
  <si>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</si>
  <si>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</si>
  <si>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</si>
  <si>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</si>
  <si>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</si>
  <si>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</si>
  <si>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</si>
  <si>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</si>
  <si>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</si>
  <si>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</si>
  <si>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</si>
  <si>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</si>
  <si>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</si>
  <si>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</si>
  <si>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</si>
  <si>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</si>
  <si>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</si>
  <si>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</si>
  <si>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</si>
  <si>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</si>
  <si>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</si>
  <si>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</si>
  <si>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</si>
  <si>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</si>
  <si>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</si>
  <si>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</si>
  <si>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</si>
  <si>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</si>
  <si>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</si>
  <si>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</si>
  <si>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</si>
  <si>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</si>
  <si>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</si>
  <si>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</si>
  <si>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</si>
  <si>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</si>
  <si>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</si>
  <si>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</si>
  <si>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</si>
  <si>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</si>
  <si>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</si>
  <si>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</si>
  <si>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</si>
  <si>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</si>
  <si>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</si>
  <si>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</si>
  <si>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</si>
  <si>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</si>
  <si>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</si>
  <si>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</si>
  <si>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</si>
  <si>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</si>
  <si>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</si>
  <si>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</si>
  <si>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</si>
  <si>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</si>
  <si>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</si>
  <si>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</si>
  <si>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</si>
  <si>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</si>
  <si>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</si>
  <si>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</si>
  <si>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</si>
  <si>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</si>
  <si>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</si>
  <si>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</si>
  <si>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</si>
  <si>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</si>
  <si>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</si>
  <si>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</si>
  <si>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</si>
  <si>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</si>
  <si>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</si>
  <si>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</si>
  <si>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</si>
  <si>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</si>
  <si>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</si>
  <si>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</si>
  <si>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</si>
  <si>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</si>
  <si>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</si>
  <si>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</si>
  <si>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</si>
  <si>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</si>
  <si>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</si>
  <si>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</si>
  <si>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</si>
  <si>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</si>
  <si>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</si>
  <si>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</si>
  <si>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</si>
  <si>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</si>
  <si>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</si>
  <si>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</si>
  <si>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</si>
  <si>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</si>
  <si>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</si>
  <si>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</si>
  <si>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</si>
  <si>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</si>
  <si>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</si>
  <si>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</si>
  <si>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</si>
  <si>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</si>
  <si>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</si>
  <si>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</si>
  <si>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</si>
  <si>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</si>
  <si>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</si>
  <si>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</si>
  <si>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</si>
  <si>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</si>
  <si>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</si>
  <si>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</si>
  <si>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</si>
  <si>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</si>
  <si>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</si>
  <si>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</si>
  <si>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</si>
  <si>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</si>
  <si>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</si>
  <si>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</si>
  <si>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</si>
  <si>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</si>
  <si>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</si>
  <si>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</si>
  <si>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</si>
  <si>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</si>
  <si>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</si>
  <si>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</si>
  <si>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</si>
  <si>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</si>
  <si>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</si>
  <si>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</si>
  <si>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</si>
  <si>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</si>
  <si>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</si>
  <si>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</si>
  <si>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</si>
  <si>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</si>
  <si>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</si>
  <si>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</si>
  <si>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</si>
  <si>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</si>
  <si>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</si>
  <si>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</si>
  <si>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</si>
  <si>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</si>
  <si>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</si>
  <si>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</si>
  <si>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</si>
  <si>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</si>
  <si>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</si>
  <si>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</si>
  <si>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</si>
  <si>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</si>
  <si>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</si>
  <si>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</si>
  <si>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</si>
  <si>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</si>
  <si>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</si>
  <si>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</si>
  <si>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</si>
  <si>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</si>
  <si>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</si>
  <si>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</si>
  <si>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</si>
  <si>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</si>
  <si>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</si>
  <si>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</si>
  <si>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</si>
  <si>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</si>
  <si>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</si>
  <si>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</si>
  <si>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</si>
  <si>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</si>
  <si>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</si>
  <si>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</si>
  <si>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</si>
  <si>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</si>
  <si>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</si>
  <si>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</si>
  <si>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</si>
  <si>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</si>
  <si>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</si>
  <si>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</si>
  <si>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</si>
  <si>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</si>
  <si>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</si>
  <si>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</si>
  <si>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</si>
  <si>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</si>
  <si>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</si>
  <si>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</si>
  <si>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</si>
  <si>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</si>
  <si>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</si>
  <si>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</si>
  <si>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</si>
  <si>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</si>
  <si>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</si>
  <si>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</si>
  <si>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</si>
  <si>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</si>
  <si>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</si>
  <si>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</si>
  <si>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</si>
  <si>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</si>
  <si>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</si>
  <si>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</si>
  <si>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</si>
  <si>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</si>
  <si>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</si>
  <si>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</si>
  <si>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</si>
  <si>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</si>
  <si>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</si>
  <si>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</si>
  <si>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</si>
  <si>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</si>
  <si>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</si>
  <si>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</si>
  <si>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</si>
  <si>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</si>
  <si>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</si>
  <si>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</si>
  <si>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</si>
  <si>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</si>
  <si>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</si>
  <si>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</si>
  <si>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</si>
  <si>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</si>
  <si>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</si>
  <si>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</si>
  <si>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</si>
  <si>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</si>
  <si>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</si>
  <si>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</si>
  <si>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</si>
  <si>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</si>
  <si>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</si>
  <si>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</si>
  <si>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</si>
  <si>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</si>
  <si>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</si>
  <si>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</si>
  <si>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</si>
  <si>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</si>
  <si>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</si>
  <si>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</si>
  <si>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</si>
  <si>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</si>
  <si>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</si>
  <si>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</si>
  <si>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</si>
  <si>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</si>
  <si>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</si>
  <si>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</si>
  <si>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</si>
  <si>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</si>
  <si>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</si>
  <si>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</si>
  <si>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</si>
  <si>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</si>
  <si>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</si>
  <si>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</si>
  <si>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</si>
  <si>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</si>
  <si>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</si>
  <si>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</si>
  <si>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</si>
  <si>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</si>
  <si>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</si>
  <si>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</si>
  <si>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</si>
  <si>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</si>
  <si>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</si>
  <si>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</si>
  <si>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</si>
  <si>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</si>
  <si>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</si>
  <si>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</si>
  <si>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</si>
  <si>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</si>
  <si>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</si>
  <si>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</si>
  <si>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</si>
  <si>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</si>
  <si>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</si>
  <si>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</si>
  <si>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</si>
  <si>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</si>
  <si>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</si>
  <si>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</si>
  <si>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</si>
  <si>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</si>
  <si>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</si>
  <si>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</si>
  <si>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</si>
  <si>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</si>
  <si>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</si>
  <si>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</si>
  <si>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</si>
  <si>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</si>
  <si>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</si>
  <si>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</si>
  <si>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</si>
  <si>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</si>
  <si>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</si>
  <si>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</si>
  <si>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</si>
  <si>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</si>
  <si>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</si>
  <si>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</si>
  <si>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</si>
  <si>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</si>
  <si>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</si>
  <si>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</si>
  <si>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</si>
  <si>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</si>
  <si>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</si>
  <si>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</si>
  <si>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</si>
  <si>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</si>
  <si>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</si>
  <si>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</si>
  <si>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</si>
  <si>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</si>
  <si>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</si>
  <si>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</si>
  <si>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</si>
  <si>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</si>
  <si>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</si>
  <si>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</si>
  <si>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</si>
  <si>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</si>
  <si>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</si>
  <si>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</si>
  <si>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</si>
  <si>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</si>
  <si>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</si>
  <si>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</si>
  <si>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</si>
  <si>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</si>
  <si>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</si>
  <si>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</si>
  <si>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</si>
  <si>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</si>
  <si>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</si>
  <si>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</si>
  <si>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</si>
  <si>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</si>
  <si>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</si>
  <si>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</si>
  <si>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</si>
  <si>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</si>
  <si>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</si>
  <si>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</si>
  <si>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</si>
  <si>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</si>
  <si>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</si>
  <si>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</si>
  <si>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</si>
  <si>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</si>
  <si>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</si>
  <si>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</si>
  <si>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</si>
  <si>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</si>
  <si>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</si>
  <si>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</si>
  <si>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</si>
  <si>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</si>
  <si>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</si>
  <si>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</si>
  <si>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</si>
  <si>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</si>
  <si>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</si>
  <si>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</si>
  <si>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</si>
  <si>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</si>
  <si>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</si>
  <si>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</si>
  <si>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</si>
  <si>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</si>
  <si>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</si>
  <si>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</si>
  <si>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</si>
  <si>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</si>
  <si>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</si>
  <si>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</si>
  <si>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</si>
  <si>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</si>
  <si>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</si>
  <si>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</si>
  <si>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</si>
  <si>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</si>
  <si>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</si>
  <si>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</si>
  <si>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</si>
  <si>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</si>
  <si>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</si>
  <si>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</si>
  <si>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</si>
  <si>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</si>
  <si>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</si>
  <si>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</si>
  <si>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</si>
  <si>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</si>
  <si>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</si>
  <si>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</si>
  <si>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</si>
  <si>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</si>
  <si>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</si>
  <si>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</si>
  <si>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</si>
  <si>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</si>
  <si>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</si>
  <si>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</si>
  <si>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</si>
  <si>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</si>
  <si>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</si>
  <si>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</si>
  <si>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</si>
  <si>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</si>
  <si>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</si>
  <si>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</si>
  <si>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</si>
  <si>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</si>
  <si>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</si>
  <si>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</si>
  <si>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</si>
  <si>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</si>
  <si>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</si>
  <si>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</si>
  <si>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</si>
  <si>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</si>
  <si>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</si>
  <si>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</si>
  <si>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</si>
  <si>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</si>
  <si>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</si>
  <si>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</si>
  <si>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</si>
  <si>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</si>
  <si>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</si>
  <si>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</si>
  <si>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</si>
  <si>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</si>
  <si>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</si>
  <si>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</si>
  <si>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</si>
  <si>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</si>
  <si>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</si>
  <si>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</si>
  <si>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</si>
  <si>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</si>
  <si>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</si>
  <si>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</si>
  <si>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</si>
  <si>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</si>
  <si>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</si>
  <si>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</si>
  <si>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</si>
  <si>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</si>
  <si>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</si>
  <si>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</si>
  <si>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</si>
  <si>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</si>
  <si>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</si>
  <si>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</si>
  <si>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</si>
  <si>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</si>
  <si>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</si>
  <si>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</si>
  <si>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</si>
  <si>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</si>
  <si>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</si>
  <si>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</si>
  <si>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</si>
  <si>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</si>
  <si>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</si>
  <si>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</si>
  <si>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</si>
  <si>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</si>
  <si>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</si>
  <si>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</si>
  <si>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</si>
  <si>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</si>
  <si>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</si>
  <si>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</si>
  <si>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</si>
  <si>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</si>
  <si>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</si>
  <si>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</si>
  <si>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</si>
  <si>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</si>
  <si>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</si>
  <si>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</si>
  <si>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</si>
  <si>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</si>
  <si>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</si>
  <si>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</si>
  <si>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</si>
  <si>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</si>
  <si>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</si>
  <si>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</si>
  <si>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</si>
  <si>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</si>
  <si>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</si>
  <si>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</si>
  <si>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</si>
  <si>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</si>
  <si>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</si>
  <si>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</si>
  <si>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</si>
  <si>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</si>
  <si>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</si>
  <si>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</si>
  <si>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</si>
  <si>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</si>
  <si>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</si>
  <si>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</si>
  <si>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</si>
  <si>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</si>
  <si>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</si>
  <si>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</si>
  <si>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</si>
  <si>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</si>
  <si>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</si>
  <si>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</si>
  <si>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</si>
  <si>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</si>
  <si>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</si>
  <si>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</si>
  <si>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</si>
  <si>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</si>
  <si>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</si>
  <si>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</si>
  <si>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</si>
  <si>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</si>
  <si>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</si>
  <si>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</si>
  <si>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</si>
  <si>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</si>
  <si>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</si>
  <si>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</si>
  <si>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</si>
  <si>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</si>
  <si>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</si>
  <si>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</si>
  <si>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</si>
  <si>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</si>
  <si>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</si>
  <si>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</si>
  <si>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</si>
  <si>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</si>
  <si>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</si>
  <si>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</si>
  <si>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</si>
  <si>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</si>
  <si>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</si>
  <si>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</si>
  <si>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</si>
  <si>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</si>
  <si>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</si>
  <si>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</si>
  <si>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</si>
  <si>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</si>
  <si>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</si>
  <si>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</si>
  <si>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</si>
  <si>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</si>
  <si>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</si>
  <si>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</si>
  <si>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</si>
  <si>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</si>
  <si>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</si>
  <si>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</si>
  <si>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</si>
  <si>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</si>
  <si>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</si>
  <si>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</si>
  <si>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</si>
  <si>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</si>
  <si>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</si>
  <si>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</si>
  <si>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</si>
  <si>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</si>
  <si>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</si>
  <si>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</si>
  <si>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</si>
  <si>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</si>
  <si>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</si>
  <si>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</si>
  <si>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</si>
  <si>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</si>
  <si>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</si>
  <si>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</si>
  <si>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</si>
  <si>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</si>
  <si>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</si>
  <si>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</si>
  <si>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</si>
  <si>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</si>
  <si>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</si>
  <si>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</si>
  <si>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</si>
  <si>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</si>
  <si>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</si>
  <si>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</si>
  <si>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</si>
  <si>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</si>
  <si>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</si>
  <si>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</si>
  <si>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</si>
  <si>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</si>
  <si>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</si>
  <si>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</si>
  <si>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</si>
  <si>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</si>
  <si>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</si>
  <si>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</si>
  <si>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</si>
  <si>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</si>
  <si>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</si>
  <si>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</si>
  <si>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</si>
  <si>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</si>
  <si>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</si>
  <si>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</si>
  <si>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</si>
  <si>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</si>
  <si>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</si>
  <si>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</si>
  <si>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</si>
  <si>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</si>
  <si>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</si>
  <si>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</si>
  <si>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</si>
  <si>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</si>
  <si>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</si>
  <si>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</si>
  <si>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</si>
  <si>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</si>
  <si>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</si>
  <si>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</si>
  <si>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</si>
  <si>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</si>
  <si>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</si>
  <si>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</si>
  <si>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</si>
  <si>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</si>
  <si>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</si>
  <si>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</si>
  <si>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</si>
  <si>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</si>
  <si>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</si>
  <si>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</si>
  <si>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</si>
  <si>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</si>
  <si>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</si>
  <si>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</si>
  <si>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</si>
  <si>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</si>
  <si>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</si>
  <si>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</si>
  <si>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</si>
  <si>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</si>
  <si>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</si>
  <si>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</si>
  <si>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</si>
  <si>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</si>
  <si>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</si>
  <si>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</si>
  <si>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</si>
  <si>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</si>
  <si>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</si>
  <si>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</si>
  <si>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</si>
  <si>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</si>
  <si>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</si>
  <si>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</si>
  <si>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</si>
  <si>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</si>
  <si>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</si>
  <si>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</si>
  <si>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</si>
  <si>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</si>
  <si>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</si>
  <si>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</si>
  <si>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</si>
  <si>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</si>
  <si>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</si>
  <si>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</si>
  <si>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</si>
  <si>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</si>
  <si>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</si>
  <si>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</si>
  <si>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</si>
  <si>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</si>
  <si>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</si>
  <si>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</si>
  <si>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</si>
  <si>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</si>
  <si>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</si>
  <si>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</si>
  <si>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</si>
  <si>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</si>
  <si>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</si>
  <si>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</si>
  <si>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</si>
  <si>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</si>
  <si>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</si>
  <si>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</si>
  <si>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</si>
  <si>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</si>
  <si>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</si>
  <si>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</si>
  <si>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</si>
  <si>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</si>
  <si>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</si>
  <si>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</si>
  <si>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</si>
  <si>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</si>
  <si>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</si>
  <si>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</si>
  <si>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</si>
  <si>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</si>
  <si>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</si>
  <si>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</si>
  <si>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</si>
  <si>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</si>
  <si>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</si>
  <si>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</si>
  <si>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</si>
  <si>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</si>
  <si>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</si>
  <si>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</si>
  <si>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</si>
  <si>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</si>
  <si>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</si>
  <si>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</si>
  <si>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</si>
  <si>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</si>
  <si>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</si>
  <si>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</si>
  <si>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</si>
  <si>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</si>
  <si>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</si>
  <si>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</si>
  <si>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</si>
  <si>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</si>
  <si>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</si>
  <si>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</si>
  <si>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</si>
  <si>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</si>
  <si>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</si>
  <si>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</si>
  <si>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</si>
  <si>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</si>
  <si>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</si>
  <si>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</si>
  <si>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</si>
  <si>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</si>
  <si>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</si>
  <si>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</si>
  <si>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</si>
  <si>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</si>
  <si>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</si>
  <si>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</si>
  <si>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</si>
  <si>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</si>
  <si>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</si>
  <si>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</si>
  <si>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</si>
  <si>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</si>
  <si>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</si>
  <si>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</si>
  <si>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</si>
  <si>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</si>
  <si>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</si>
  <si>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</si>
  <si>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</si>
  <si>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</si>
  <si>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</si>
  <si>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</si>
  <si>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</si>
  <si>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</si>
  <si>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</si>
  <si>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</si>
  <si>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</si>
  <si>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</si>
  <si>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</si>
  <si>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</si>
  <si>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</si>
  <si>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</si>
  <si>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</si>
  <si>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</si>
  <si>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</si>
  <si>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</si>
  <si>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</si>
  <si>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</si>
  <si>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</si>
  <si>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</si>
  <si>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</si>
  <si>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</si>
  <si>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</si>
  <si>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</si>
  <si>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</si>
  <si>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</si>
  <si>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</si>
  <si>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</si>
  <si>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</si>
  <si>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</si>
  <si>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</si>
  <si>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</si>
  <si>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</si>
  <si>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</si>
  <si>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</si>
  <si>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</si>
  <si>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</si>
  <si>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</si>
  <si>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</si>
  <si>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</si>
  <si>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</si>
  <si>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</si>
  <si>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</si>
  <si>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</si>
  <si>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</si>
  <si>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</si>
  <si>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</si>
  <si>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</si>
  <si>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</si>
  <si>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</si>
  <si>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</si>
  <si>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</si>
  <si>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</si>
  <si>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</si>
  <si>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</si>
  <si>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</si>
  <si>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</si>
  <si>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</si>
  <si>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</si>
  <si>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</si>
  <si>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</si>
  <si>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</si>
  <si>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</si>
  <si>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</si>
  <si>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</si>
  <si>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</si>
  <si>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</si>
  <si>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</si>
  <si>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</si>
  <si>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</si>
  <si>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</si>
  <si>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</si>
  <si>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</si>
  <si>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</si>
  <si>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</si>
  <si>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</si>
  <si>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</si>
  <si>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</si>
  <si>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</si>
  <si>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</si>
  <si>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</si>
  <si>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</si>
  <si>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</si>
  <si>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</si>
  <si>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</si>
  <si>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</si>
  <si>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</si>
  <si>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</si>
  <si>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</si>
  <si>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</si>
  <si>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</si>
  <si>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</si>
  <si>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</si>
  <si>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</si>
  <si>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</si>
  <si>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</si>
  <si>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</si>
  <si>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</si>
  <si>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</si>
  <si>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</si>
  <si>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</si>
  <si>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</si>
  <si>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</si>
  <si>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</si>
  <si>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</si>
  <si>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</si>
  <si>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</si>
  <si>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</si>
  <si>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</si>
  <si>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</si>
  <si>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</si>
  <si>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</si>
  <si>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</si>
  <si>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</si>
  <si>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</si>
  <si>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</si>
  <si>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</si>
  <si>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</si>
  <si>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</si>
  <si>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</si>
  <si>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</si>
  <si>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</si>
  <si>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</si>
  <si>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</si>
  <si>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</si>
  <si>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</si>
  <si>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</si>
  <si>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</si>
  <si>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</si>
  <si>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</si>
  <si>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</si>
  <si>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</si>
  <si>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</si>
  <si>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</si>
  <si>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</si>
  <si>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</si>
  <si>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</si>
  <si>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</si>
  <si>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</si>
  <si>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</si>
  <si>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</si>
  <si>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</si>
  <si>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</si>
  <si>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</si>
  <si>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</si>
  <si>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</si>
  <si>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</si>
  <si>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</si>
  <si>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</si>
  <si>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</si>
  <si>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</si>
  <si>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</si>
  <si>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</si>
  <si>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</si>
  <si>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</si>
  <si>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</si>
  <si>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</si>
  <si>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</si>
  <si>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</si>
  <si>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</si>
  <si>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</si>
  <si>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</si>
  <si>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</si>
  <si>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</si>
  <si>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</si>
  <si>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</si>
  <si>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</si>
  <si>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</si>
  <si>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</si>
  <si>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</si>
  <si>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</si>
  <si>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</si>
  <si>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</si>
  <si>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</si>
  <si>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</si>
  <si>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</si>
  <si>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</si>
  <si>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</si>
  <si>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</si>
  <si>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</si>
  <si>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</si>
  <si>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</si>
  <si>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</si>
  <si>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</si>
  <si>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</si>
  <si>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</si>
  <si>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</si>
  <si>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</si>
  <si>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</si>
  <si>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</si>
  <si>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</si>
  <si>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</si>
  <si>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</si>
  <si>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</si>
  <si>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</si>
  <si>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</si>
  <si>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</si>
  <si>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</si>
  <si>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</si>
  <si>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</si>
  <si>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</si>
  <si>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</si>
  <si>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</si>
  <si>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</si>
  <si>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</si>
  <si>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</si>
  <si>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</si>
  <si>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</si>
  <si>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</si>
  <si>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</si>
  <si>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</si>
  <si>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</si>
  <si>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</si>
  <si>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</si>
  <si>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</si>
  <si>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</si>
  <si>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</si>
  <si>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</si>
  <si>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</si>
  <si>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</si>
  <si>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</si>
  <si>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</si>
  <si>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</si>
  <si>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</si>
  <si>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</si>
  <si>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</si>
  <si>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</si>
  <si>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</si>
  <si>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</si>
  <si>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</si>
  <si>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</si>
  <si>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</si>
  <si>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</si>
  <si>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</si>
  <si>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</si>
  <si>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</si>
  <si>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</si>
  <si>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</si>
  <si>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</si>
  <si>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</si>
  <si>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</si>
  <si>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</si>
  <si>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</si>
  <si>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</si>
  <si>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</si>
  <si>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</si>
  <si>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</si>
  <si>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</si>
  <si>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</si>
  <si>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</si>
  <si>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</si>
  <si>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</si>
  <si>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</si>
  <si>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</si>
  <si>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</si>
  <si>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</si>
  <si>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</si>
  <si>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</si>
  <si>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</si>
  <si>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</si>
  <si>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</si>
  <si>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</si>
  <si>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</si>
  <si>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</si>
  <si>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</si>
  <si>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</si>
  <si>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</si>
  <si>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</si>
  <si>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</si>
  <si>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</si>
  <si>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</si>
  <si>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</si>
  <si>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</si>
  <si>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</si>
  <si>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</si>
  <si>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</si>
  <si>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</si>
  <si>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</si>
  <si>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</si>
  <si>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</si>
  <si>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</si>
  <si>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</si>
  <si>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</si>
  <si>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</si>
  <si>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</si>
  <si>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</si>
  <si>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</si>
  <si>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</si>
  <si>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</si>
  <si>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</si>
  <si>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</si>
  <si>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</si>
  <si>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</si>
  <si>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</si>
  <si>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</si>
  <si>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</si>
  <si>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</si>
  <si>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</si>
  <si>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</si>
  <si>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</si>
  <si>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</si>
  <si>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</si>
  <si>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</si>
  <si>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</si>
  <si>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</si>
  <si>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</si>
  <si>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</si>
  <si>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</si>
  <si>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</si>
  <si>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</si>
  <si>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</si>
  <si>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</si>
  <si>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</si>
  <si>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</si>
  <si>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</si>
  <si>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</si>
  <si>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</si>
  <si>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</si>
  <si>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</si>
  <si>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</si>
  <si>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</si>
  <si>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</si>
  <si>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</si>
  <si>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</si>
  <si>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</si>
  <si>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</si>
  <si>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</si>
  <si>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</si>
  <si>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</si>
  <si>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</si>
  <si>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</si>
  <si>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</si>
  <si>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</si>
  <si>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</si>
  <si>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</si>
  <si>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</si>
  <si>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</si>
  <si>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</si>
  <si>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</si>
  <si>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</si>
  <si>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</si>
  <si>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</si>
  <si>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</si>
  <si>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</si>
  <si>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</si>
  <si>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</si>
  <si>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</si>
  <si>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</si>
  <si>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</si>
  <si>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</si>
  <si>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</si>
  <si>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</si>
  <si>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</si>
  <si>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</si>
  <si>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</si>
  <si>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</si>
  <si>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</si>
  <si>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</si>
  <si>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</si>
  <si>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</si>
  <si>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</si>
  <si>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</si>
  <si>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</si>
  <si>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</si>
  <si>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</si>
  <si>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</si>
  <si>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</si>
  <si>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</si>
  <si>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</si>
  <si>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</si>
  <si>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</si>
  <si>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</si>
  <si>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</si>
  <si>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</si>
  <si>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</si>
  <si>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</si>
  <si>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</si>
  <si>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</si>
  <si>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</si>
  <si>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</si>
  <si>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</si>
  <si>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</si>
  <si>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</si>
  <si>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</si>
  <si>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</si>
  <si>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</si>
  <si>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</si>
  <si>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</si>
  <si>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</si>
  <si>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</si>
  <si>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</si>
  <si>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</si>
  <si>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</si>
  <si>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</si>
  <si>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</si>
  <si>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</si>
  <si>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</si>
  <si>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</si>
  <si>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</si>
  <si>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</si>
  <si>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</si>
  <si>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</si>
  <si>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</si>
  <si>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</si>
  <si>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</si>
  <si>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</si>
  <si>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</si>
  <si>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</si>
  <si>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</si>
  <si>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</si>
  <si>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</si>
  <si>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</si>
  <si>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</si>
  <si>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</si>
  <si>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</si>
  <si>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</si>
  <si>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</si>
  <si>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</si>
  <si>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</si>
  <si>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</si>
  <si>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</si>
  <si>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</si>
  <si>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</si>
  <si>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</si>
  <si>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</si>
  <si>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</si>
  <si>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</si>
  <si>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</si>
  <si>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</si>
  <si>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</si>
  <si>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</si>
  <si>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</si>
  <si>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</si>
  <si>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</si>
  <si>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</si>
  <si>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</si>
  <si>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</si>
  <si>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</si>
  <si>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</si>
  <si>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</si>
  <si>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</si>
  <si>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</si>
  <si>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</si>
  <si>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</si>
  <si>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</si>
  <si>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</si>
  <si>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</si>
  <si>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</si>
  <si>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</si>
  <si>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</si>
  <si>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</si>
  <si>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</si>
  <si>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</si>
  <si>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</si>
  <si>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</si>
  <si>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</si>
  <si>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</si>
  <si>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</si>
  <si>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</si>
  <si>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</si>
  <si>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</si>
  <si>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</si>
  <si>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</si>
  <si>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</si>
  <si>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</si>
  <si>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</si>
  <si>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</si>
  <si>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</si>
  <si>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</si>
  <si>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</si>
  <si>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</si>
  <si>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</si>
  <si>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</si>
  <si>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</si>
  <si>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</si>
  <si>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</si>
  <si>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</si>
  <si>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</si>
  <si>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</si>
  <si>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</si>
  <si>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</si>
  <si>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</si>
  <si>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</si>
  <si>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</si>
  <si>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</si>
  <si>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</si>
  <si>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</si>
  <si>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</si>
  <si>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</si>
  <si>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</si>
  <si>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</si>
  <si>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</si>
  <si>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</si>
  <si>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</si>
  <si>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</si>
  <si>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</si>
  <si>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</si>
  <si>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</si>
  <si>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</si>
  <si>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</si>
  <si>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</si>
  <si>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</si>
  <si>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</si>
  <si>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</si>
  <si>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</si>
  <si>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</si>
  <si>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</si>
  <si>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</si>
  <si>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</si>
  <si>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</si>
  <si>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</si>
  <si>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</si>
  <si>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</si>
  <si>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</si>
  <si>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</si>
  <si>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</si>
  <si>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</si>
  <si>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</si>
  <si>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</si>
  <si>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</si>
  <si>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</si>
  <si>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</si>
  <si>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</si>
  <si>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</si>
  <si>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</si>
  <si>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</si>
  <si>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</si>
  <si>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</si>
  <si>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</si>
  <si>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</si>
  <si>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</si>
  <si>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</si>
  <si>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</si>
  <si>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</si>
  <si>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</si>
  <si>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</si>
  <si>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</si>
  <si>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</si>
  <si>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</si>
  <si>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</si>
  <si>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</si>
  <si>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</si>
  <si>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</si>
  <si>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</si>
  <si>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</si>
  <si>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</si>
  <si>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</si>
  <si>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</si>
  <si>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</si>
  <si>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</si>
  <si>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</si>
  <si>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</si>
  <si>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</si>
  <si>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</si>
  <si>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</si>
  <si>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</si>
  <si>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</si>
  <si>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</si>
  <si>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</si>
  <si>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</si>
  <si>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</si>
  <si>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</si>
  <si>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</si>
  <si>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</si>
  <si>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</si>
  <si>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</si>
  <si>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</si>
  <si>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</si>
  <si>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</si>
  <si>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</si>
  <si>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</si>
  <si>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</si>
  <si>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</si>
  <si>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</si>
  <si>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</si>
  <si>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</si>
  <si>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</si>
  <si>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</si>
  <si>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</si>
  <si>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</si>
  <si>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</si>
  <si>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</si>
  <si>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</si>
  <si>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</si>
  <si>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</si>
  <si>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</si>
  <si>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</si>
  <si>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</si>
  <si>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</si>
  <si>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</si>
  <si>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</si>
  <si>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</si>
  <si>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</si>
  <si>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</si>
  <si>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</si>
  <si>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</si>
  <si>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</si>
  <si>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</si>
  <si>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</si>
  <si>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</si>
  <si>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</si>
  <si>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</si>
  <si>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</si>
  <si>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</si>
  <si>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</si>
  <si>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</si>
  <si>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</si>
  <si>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</si>
  <si>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</si>
  <si>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</si>
  <si>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</si>
  <si>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</si>
  <si>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</si>
  <si>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</si>
  <si>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</si>
  <si>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</si>
  <si>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</si>
  <si>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</si>
  <si>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</si>
  <si>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</si>
  <si>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</si>
  <si>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</si>
  <si>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</si>
  <si>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</si>
  <si>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</si>
  <si>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</si>
  <si>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</si>
  <si>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</si>
  <si>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</si>
  <si>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</si>
  <si>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</si>
  <si>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</si>
  <si>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</si>
  <si>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</si>
  <si>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</si>
  <si>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</si>
  <si>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</si>
  <si>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</si>
  <si>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</si>
  <si>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</si>
  <si>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</si>
  <si>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</si>
  <si>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</si>
  <si>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</si>
  <si>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</si>
  <si>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</si>
  <si>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</si>
  <si>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</si>
  <si>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</si>
  <si>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</si>
  <si>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</si>
  <si>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</si>
  <si>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</si>
  <si>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</si>
  <si>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</si>
  <si>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</si>
  <si>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</si>
  <si>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</si>
  <si>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</si>
  <si>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</si>
  <si>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</si>
  <si>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</si>
  <si>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</si>
  <si>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</si>
  <si>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</si>
  <si>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</si>
  <si>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</si>
  <si>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</si>
  <si>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</si>
  <si>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</si>
  <si>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</si>
  <si>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</si>
  <si>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</si>
  <si>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</si>
  <si>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</si>
  <si>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</si>
  <si>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</si>
  <si>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</si>
  <si>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</si>
  <si>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</si>
  <si>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</si>
  <si>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</si>
  <si>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</si>
  <si>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</si>
  <si>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</si>
  <si>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</si>
  <si>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</si>
  <si>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</si>
  <si>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</si>
  <si>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</si>
  <si>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</si>
  <si>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</si>
  <si>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</si>
  <si>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</si>
  <si>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</si>
  <si>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</si>
  <si>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</si>
  <si>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</si>
  <si>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</si>
  <si>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</si>
  <si>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</si>
  <si>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</si>
  <si>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</si>
  <si>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</si>
  <si>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</si>
  <si>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</si>
  <si>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</si>
  <si>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</si>
  <si>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</si>
  <si>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</si>
  <si>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</si>
  <si>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</si>
  <si>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</si>
  <si>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</si>
  <si>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</si>
  <si>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</si>
  <si>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</si>
  <si>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</si>
  <si>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</si>
  <si>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</si>
  <si>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</si>
  <si>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</si>
  <si>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</si>
  <si>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</si>
  <si>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</si>
  <si>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</si>
  <si>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</si>
  <si>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</si>
  <si>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</si>
  <si>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</si>
  <si>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</si>
  <si>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</si>
  <si>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</si>
  <si>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</si>
  <si>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</si>
  <si>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</si>
  <si>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</si>
  <si>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</si>
  <si>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</si>
  <si>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</si>
  <si>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</si>
  <si>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</si>
  <si>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</si>
  <si>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</si>
  <si>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</si>
  <si>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</si>
  <si>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</si>
  <si>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</si>
  <si>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</si>
  <si>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</si>
  <si>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</si>
  <si>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</si>
  <si>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</si>
  <si>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</si>
  <si>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</si>
  <si>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</si>
  <si>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</si>
  <si>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</si>
  <si>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</si>
  <si>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</si>
  <si>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</si>
  <si>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</si>
  <si>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</si>
  <si>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</si>
  <si>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</si>
  <si>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</si>
  <si>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</si>
  <si>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</si>
  <si>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</si>
  <si>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</si>
  <si>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</si>
  <si>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</si>
  <si>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</si>
  <si>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</si>
  <si>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</si>
  <si>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</si>
  <si>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</si>
  <si>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</si>
  <si>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</si>
  <si>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</si>
  <si>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</si>
  <si>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</si>
  <si>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</si>
  <si>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</si>
  <si>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</si>
  <si>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</si>
  <si>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</si>
  <si>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</si>
  <si>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</si>
  <si>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</si>
  <si>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</si>
  <si>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</si>
  <si>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</si>
  <si>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</si>
  <si>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</si>
  <si>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</si>
  <si>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</si>
  <si>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</si>
  <si>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</si>
  <si>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</si>
  <si>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</si>
  <si>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</si>
  <si>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</si>
  <si>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</si>
  <si>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</si>
  <si>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</si>
  <si>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</si>
  <si>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</si>
  <si>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</si>
  <si>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</si>
  <si>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</si>
  <si>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</si>
  <si>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</si>
  <si>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</si>
  <si>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</si>
  <si>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</si>
  <si>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</si>
  <si>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</si>
  <si>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</si>
  <si>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</si>
  <si>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</si>
  <si>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</si>
  <si>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</si>
  <si>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</si>
  <si>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</si>
  <si>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</si>
  <si>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</si>
  <si>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</si>
  <si>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</si>
  <si>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</si>
  <si>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</si>
  <si>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</si>
  <si>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</si>
  <si>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</si>
  <si>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</si>
  <si>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</si>
  <si>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</si>
  <si>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</si>
  <si>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</si>
  <si>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</si>
  <si>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</si>
  <si>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</si>
  <si>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</si>
  <si>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</si>
  <si>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</si>
  <si>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</si>
  <si>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</si>
  <si>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</si>
  <si>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</si>
  <si>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</si>
  <si>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</si>
  <si>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</si>
  <si>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</si>
  <si>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</si>
  <si>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</si>
  <si>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</si>
  <si>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</si>
  <si>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</si>
  <si>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</si>
  <si>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</si>
  <si>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</si>
  <si>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</si>
  <si>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</si>
  <si>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</si>
  <si>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</si>
  <si>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</si>
  <si>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</si>
  <si>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</si>
  <si>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</si>
  <si>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</si>
  <si>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</si>
  <si>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</si>
  <si>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</si>
  <si>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</si>
  <si>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</si>
  <si>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</si>
  <si>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</si>
  <si>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</si>
  <si>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</si>
  <si>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</si>
  <si>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</si>
  <si>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</si>
  <si>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</si>
  <si>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</si>
  <si>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</si>
  <si>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</si>
  <si>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</si>
  <si>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</si>
  <si>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</si>
  <si>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</si>
  <si>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</si>
  <si>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</si>
  <si>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</si>
  <si>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</si>
  <si>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</si>
  <si>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</si>
  <si>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</si>
  <si>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</si>
  <si>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</si>
  <si>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</si>
  <si>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</si>
  <si>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</si>
  <si>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</si>
  <si>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</si>
  <si>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</si>
  <si>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</si>
  <si>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</si>
  <si>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</si>
  <si>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</si>
  <si>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</si>
  <si>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</si>
  <si>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</si>
  <si>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</si>
  <si>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</si>
  <si>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</si>
  <si>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</si>
  <si>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</si>
  <si>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</si>
  <si>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</si>
  <si>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</si>
  <si>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</si>
  <si>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</si>
  <si>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</si>
  <si>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</si>
  <si>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</si>
  <si>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</si>
  <si>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</si>
  <si>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</si>
  <si>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</si>
  <si>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</si>
  <si>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</si>
  <si>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</si>
  <si>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</si>
  <si>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</si>
  <si>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</si>
  <si>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</si>
  <si>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</si>
  <si>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</si>
  <si>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</si>
  <si>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</si>
  <si>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</si>
  <si>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</si>
  <si>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</si>
  <si>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</si>
  <si>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</si>
  <si>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</si>
  <si>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</si>
  <si>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</si>
  <si>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</si>
  <si>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</si>
  <si>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</si>
  <si>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</si>
  <si>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</si>
  <si>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</si>
  <si>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</si>
  <si>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</si>
  <si>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</si>
  <si>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</si>
  <si>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</si>
  <si>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</si>
  <si>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</si>
  <si>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</si>
  <si>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</si>
  <si>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</si>
  <si>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</si>
  <si>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</si>
  <si>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</si>
  <si>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</si>
  <si>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</si>
  <si>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</si>
  <si>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</si>
  <si>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</si>
  <si>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</si>
  <si>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</si>
  <si>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</si>
  <si>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</si>
  <si>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</si>
  <si>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</si>
  <si>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</si>
  <si>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</si>
  <si>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</si>
  <si>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</si>
  <si>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</si>
  <si>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</si>
  <si>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</si>
  <si>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</si>
  <si>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</si>
  <si>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</si>
  <si>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</si>
  <si>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</si>
  <si>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</si>
  <si>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</si>
  <si>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</si>
  <si>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</si>
  <si>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</si>
  <si>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</si>
  <si>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</si>
  <si>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</si>
  <si>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</si>
  <si>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</si>
  <si>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</si>
  <si>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</si>
  <si>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</si>
  <si>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</si>
  <si>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</si>
  <si>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</si>
  <si>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</si>
  <si>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</si>
  <si>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</si>
  <si>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</si>
  <si>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</si>
  <si>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</si>
  <si>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</si>
  <si>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</si>
  <si>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</si>
  <si>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</si>
  <si>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</si>
  <si>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</si>
  <si>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</si>
  <si>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</si>
  <si>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</si>
  <si>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</si>
  <si>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</si>
  <si>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</si>
  <si>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</si>
  <si>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</si>
  <si>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</si>
  <si>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</si>
  <si>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</si>
  <si>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</si>
  <si>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</si>
  <si>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</si>
  <si>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</si>
  <si>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</si>
  <si>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</si>
  <si>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</si>
  <si>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</si>
  <si>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</si>
  <si>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</si>
  <si>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</si>
  <si>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</si>
  <si>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</si>
  <si>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</si>
  <si>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</si>
  <si>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</si>
  <si>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</si>
  <si>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</si>
  <si>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</si>
  <si>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</si>
  <si>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</si>
  <si>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</si>
  <si>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</si>
  <si>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</si>
  <si>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</si>
  <si>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</si>
  <si>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</si>
  <si>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</si>
  <si>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</si>
  <si>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</si>
  <si>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</si>
  <si>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</si>
  <si>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</si>
  <si>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</si>
  <si>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</si>
  <si>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</si>
  <si>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</si>
  <si>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</si>
  <si>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</si>
  <si>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</si>
  <si>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</si>
  <si>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</si>
  <si>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</si>
  <si>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</si>
  <si>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</si>
  <si>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</si>
  <si>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</si>
  <si>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</si>
  <si>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</si>
  <si>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</si>
  <si>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</si>
  <si>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</si>
  <si>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</si>
  <si>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</si>
  <si>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</si>
  <si>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</si>
  <si>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</si>
  <si>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</si>
  <si>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</si>
  <si>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</si>
  <si>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</si>
  <si>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</si>
  <si>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</si>
  <si>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</si>
  <si>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</si>
  <si>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</si>
  <si>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</si>
  <si>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</si>
  <si>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</si>
  <si>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</si>
  <si>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</si>
  <si>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</si>
  <si>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</si>
  <si>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</si>
  <si>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</si>
  <si>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</si>
  <si>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</si>
  <si>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</si>
  <si>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</si>
  <si>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</si>
  <si>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</si>
  <si>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</si>
  <si>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</si>
  <si>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</si>
  <si>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</si>
  <si>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</si>
  <si>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</si>
  <si>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</si>
  <si>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</si>
  <si>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</si>
  <si>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</si>
  <si>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</si>
  <si>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</si>
  <si>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</si>
  <si>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</si>
  <si>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</si>
  <si>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</si>
  <si>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</si>
  <si>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</si>
  <si>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</si>
  <si>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</si>
  <si>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</si>
  <si>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</si>
  <si>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</si>
  <si>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</si>
  <si>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</si>
  <si>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</si>
  <si>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</si>
  <si>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</si>
  <si>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</si>
  <si>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</si>
  <si>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</si>
  <si>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</si>
  <si>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</si>
  <si>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</si>
  <si>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</si>
  <si>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</si>
  <si>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</si>
  <si>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</si>
  <si>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</si>
  <si>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</si>
  <si>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</si>
  <si>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</si>
  <si>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</si>
  <si>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</si>
  <si>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</si>
  <si>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</si>
  <si>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</si>
  <si>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</si>
  <si>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</si>
  <si>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</si>
  <si>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</si>
  <si>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</si>
  <si>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</si>
  <si>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</si>
  <si>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</si>
  <si>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</si>
  <si>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</si>
  <si>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</si>
  <si>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</si>
  <si>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</si>
  <si>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</si>
  <si>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</si>
  <si>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</si>
  <si>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</si>
  <si>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</si>
  <si>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</si>
  <si>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</si>
  <si>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</si>
  <si>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</si>
  <si>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</si>
  <si>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</si>
  <si>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</si>
  <si>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</si>
  <si>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</si>
  <si>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</si>
  <si>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</si>
  <si>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</si>
  <si>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</si>
  <si>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</si>
  <si>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</si>
  <si>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</si>
  <si>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</si>
  <si>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</si>
  <si>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</si>
  <si>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</si>
  <si>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</si>
  <si>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</si>
  <si>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</si>
  <si>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</si>
  <si>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</si>
  <si>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</si>
  <si>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</si>
  <si>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</si>
  <si>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</si>
  <si>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</si>
  <si>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</si>
  <si>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</si>
  <si>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</si>
  <si>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</si>
  <si>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</si>
  <si>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</si>
  <si>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</si>
  <si>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</si>
  <si>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</si>
  <si>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</si>
  <si>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</si>
  <si>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</si>
  <si>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</si>
  <si>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</si>
  <si>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</si>
  <si>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</si>
  <si>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</si>
  <si>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</si>
  <si>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</si>
  <si>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</si>
  <si>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</si>
  <si>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</si>
  <si>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</si>
  <si>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</si>
  <si>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</si>
  <si>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</si>
  <si>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</si>
  <si>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</si>
  <si>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</si>
  <si>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</si>
  <si>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</si>
  <si>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</si>
  <si>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</si>
  <si>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</si>
  <si>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</si>
  <si>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</si>
  <si>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</si>
  <si>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</si>
  <si>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</si>
  <si>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</si>
  <si>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</si>
  <si>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</si>
  <si>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</si>
  <si>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</si>
  <si>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</si>
  <si>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</si>
  <si>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</si>
  <si>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</si>
  <si>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</si>
  <si>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</si>
  <si>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</si>
  <si>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</si>
  <si>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</si>
  <si>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</si>
  <si>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</si>
  <si>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</si>
  <si>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</si>
  <si>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</si>
  <si>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</si>
  <si>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</si>
  <si>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</si>
  <si>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</si>
  <si>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</si>
  <si>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</si>
  <si>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</si>
  <si>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</si>
  <si>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</si>
  <si>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</si>
  <si>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</si>
  <si>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</si>
  <si>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</si>
  <si>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</si>
  <si>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</si>
  <si>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</si>
  <si>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</si>
  <si>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</si>
  <si>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</si>
  <si>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</si>
  <si>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</si>
  <si>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</si>
  <si>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</si>
  <si>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</si>
  <si>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</si>
  <si>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</si>
  <si>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</si>
  <si>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</si>
  <si>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</si>
  <si>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</si>
  <si>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</si>
  <si>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</si>
  <si>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</si>
  <si>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</si>
  <si>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</si>
  <si>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</si>
  <si>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</si>
  <si>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</si>
  <si>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</si>
  <si>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</si>
  <si>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</si>
  <si>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</si>
  <si>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</si>
  <si>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</si>
  <si>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</si>
  <si>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</si>
  <si>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</si>
  <si>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</si>
  <si>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</si>
  <si>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</si>
  <si>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</si>
  <si>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</si>
  <si>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</si>
  <si>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</si>
  <si>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</si>
  <si>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</si>
  <si>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</si>
  <si>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</si>
  <si>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</si>
  <si>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</si>
  <si>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</si>
  <si>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</si>
  <si>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</si>
  <si>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</si>
  <si>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</si>
  <si>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</si>
  <si>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</si>
  <si>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</si>
  <si>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</si>
  <si>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</si>
  <si>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</si>
  <si>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</si>
  <si>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</si>
  <si>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</si>
  <si>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</si>
  <si>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</si>
  <si>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</si>
  <si>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</si>
  <si>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</si>
  <si>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</si>
  <si>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</si>
  <si>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</si>
  <si>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</si>
  <si>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</si>
  <si>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</si>
  <si>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</si>
  <si>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</si>
  <si>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</si>
  <si>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</si>
  <si>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</si>
  <si>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</si>
  <si>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</si>
  <si>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</si>
  <si>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</si>
  <si>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</si>
  <si>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</si>
  <si>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</si>
  <si>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</si>
  <si>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</si>
  <si>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</si>
  <si>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</si>
  <si>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</si>
  <si>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</si>
  <si>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</si>
  <si>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</si>
  <si>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</si>
  <si>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</si>
  <si>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</si>
  <si>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</si>
  <si>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</si>
  <si>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</si>
  <si>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</si>
  <si>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</si>
  <si>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</si>
  <si>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</si>
  <si>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</si>
  <si>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</si>
  <si>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</si>
  <si>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</si>
  <si>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</si>
  <si>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</si>
  <si>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</si>
  <si>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</si>
  <si>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</si>
  <si>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</si>
  <si>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</si>
  <si>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</si>
  <si>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</si>
  <si>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</si>
  <si>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</si>
  <si>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</si>
  <si>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</si>
  <si>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</si>
  <si>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</si>
  <si>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</si>
  <si>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</si>
  <si>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</si>
  <si>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</si>
  <si>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</si>
  <si>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</si>
  <si>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</si>
  <si>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</si>
  <si>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</si>
  <si>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</si>
  <si>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</si>
  <si>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</si>
  <si>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</si>
  <si>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</si>
  <si>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</si>
  <si>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</si>
  <si>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</si>
  <si>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</si>
  <si>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</si>
  <si>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</si>
  <si>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</si>
  <si>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</si>
  <si>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</si>
  <si>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</si>
  <si>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</si>
  <si>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</si>
  <si>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</si>
  <si>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</si>
  <si>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</si>
  <si>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</si>
  <si>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</si>
  <si>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</si>
  <si>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</si>
  <si>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</si>
  <si>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</si>
  <si>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</si>
  <si>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</si>
  <si>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</si>
  <si>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</si>
  <si>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</si>
  <si>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</si>
  <si>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</si>
  <si>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</si>
  <si>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</si>
  <si>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</si>
  <si>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</si>
  <si>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</si>
  <si>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</si>
  <si>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</si>
  <si>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</si>
  <si>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</si>
  <si>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</si>
  <si>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</si>
  <si>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</si>
  <si>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</si>
  <si>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</si>
  <si>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</si>
  <si>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</si>
  <si>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</si>
  <si>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</si>
  <si>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</si>
  <si>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</si>
  <si>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</si>
  <si>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</si>
  <si>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</si>
  <si>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</si>
  <si>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</si>
  <si>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</si>
  <si>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</si>
  <si>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</si>
  <si>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</si>
  <si>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</si>
  <si>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</si>
  <si>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</si>
  <si>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</si>
  <si>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</si>
  <si>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</si>
  <si>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</si>
  <si>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</si>
  <si>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</si>
  <si>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</si>
  <si>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</si>
  <si>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</si>
  <si>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</si>
  <si>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</si>
  <si>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</si>
  <si>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</si>
  <si>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</si>
  <si>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</si>
  <si>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</si>
  <si>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</si>
  <si>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</si>
  <si>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</si>
  <si>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</si>
  <si>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</si>
  <si>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</si>
  <si>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</si>
  <si>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</si>
  <si>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</si>
  <si>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</si>
  <si>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</si>
  <si>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</si>
  <si>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</si>
  <si>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</si>
  <si>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</si>
  <si>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</si>
  <si>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</si>
  <si>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</si>
  <si>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</si>
  <si>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</si>
  <si>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</si>
  <si>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</si>
  <si>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</si>
  <si>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</si>
  <si>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</si>
  <si>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</si>
  <si>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</si>
  <si>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</si>
  <si>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</si>
  <si>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</si>
  <si>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</si>
  <si>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</si>
  <si>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</si>
  <si>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</si>
  <si>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</si>
  <si>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</si>
  <si>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</si>
  <si>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</si>
  <si>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</si>
  <si>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</si>
  <si>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</si>
  <si>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</si>
  <si>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</si>
  <si>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</si>
  <si>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</si>
  <si>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</si>
  <si>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</si>
  <si>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</si>
  <si>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</si>
  <si>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</si>
  <si>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</si>
  <si>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</si>
  <si>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</si>
  <si>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</si>
  <si>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</si>
  <si>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</si>
  <si>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</si>
  <si>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</si>
  <si>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</si>
  <si>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</si>
  <si>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</si>
  <si>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</si>
  <si>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</si>
  <si>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</si>
  <si>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</si>
  <si>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</si>
  <si>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</si>
  <si>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</si>
  <si>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</si>
  <si>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</si>
  <si>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</si>
  <si>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</si>
  <si>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</si>
  <si>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</si>
  <si>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</si>
  <si>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</si>
  <si>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</si>
  <si>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</si>
  <si>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</si>
  <si>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</si>
  <si>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</si>
  <si>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</si>
  <si>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</si>
  <si>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</si>
  <si>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</si>
  <si>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</si>
  <si>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</si>
  <si>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</si>
  <si>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</si>
  <si>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</si>
  <si>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</si>
  <si>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</si>
  <si>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</si>
  <si>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</si>
  <si>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</si>
  <si>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</si>
  <si>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</si>
  <si>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</si>
  <si>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</si>
  <si>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</si>
  <si>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</si>
  <si>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</si>
  <si>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</si>
  <si>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</si>
  <si>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</si>
  <si>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</si>
  <si>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</si>
  <si>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</si>
  <si>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</si>
  <si>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</si>
  <si>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</si>
  <si>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</si>
  <si>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</si>
  <si>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</si>
  <si>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</si>
  <si>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</si>
  <si>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</si>
  <si>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</si>
  <si>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</si>
  <si>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</si>
  <si>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</si>
  <si>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</si>
  <si>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</si>
  <si>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</si>
  <si>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</si>
  <si>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</si>
  <si>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</si>
  <si>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</si>
  <si>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</si>
  <si>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</si>
  <si>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</si>
  <si>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</si>
  <si>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</si>
  <si>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</si>
  <si>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</si>
  <si>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</si>
  <si>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</si>
  <si>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</si>
  <si>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</si>
  <si>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</si>
  <si>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</si>
  <si>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</si>
  <si>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</si>
  <si>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</si>
  <si>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</si>
  <si>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</si>
  <si>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</si>
  <si>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</si>
  <si>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</si>
  <si>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</si>
  <si>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</si>
  <si>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</si>
  <si>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</si>
  <si>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</si>
  <si>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</si>
  <si>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</si>
  <si>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</si>
  <si>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</si>
  <si>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</si>
  <si>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</si>
  <si>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</si>
  <si>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</si>
  <si>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</si>
  <si>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</si>
  <si>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</si>
  <si>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</si>
  <si>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</si>
  <si>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</si>
  <si>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</si>
  <si>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</si>
  <si>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</si>
  <si>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</si>
  <si>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</si>
  <si>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</si>
  <si>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</si>
  <si>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</si>
  <si>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</si>
  <si>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</si>
  <si>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</si>
  <si>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</si>
  <si>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</si>
  <si>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</si>
  <si>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</si>
  <si>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</si>
  <si>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</si>
  <si>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</si>
  <si>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</si>
  <si>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</si>
  <si>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</si>
  <si>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</si>
  <si>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</si>
  <si>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</si>
  <si>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</si>
  <si>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</si>
  <si>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</si>
  <si>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</si>
  <si>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</si>
  <si>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</si>
  <si>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</si>
  <si>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</si>
  <si>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</si>
  <si>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</si>
  <si>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</si>
  <si>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</si>
  <si>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</si>
  <si>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</si>
  <si>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</si>
  <si>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</si>
  <si>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</si>
  <si>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</si>
  <si>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</si>
  <si>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</si>
  <si>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</si>
  <si>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</si>
  <si>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</si>
  <si>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</si>
  <si>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</si>
  <si>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</si>
  <si>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</si>
  <si>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</si>
  <si>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</si>
  <si>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</si>
  <si>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</si>
  <si>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</si>
  <si>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</si>
  <si>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</si>
  <si>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</si>
  <si>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</si>
  <si>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</si>
  <si>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</si>
  <si>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</si>
  <si>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</si>
  <si>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</si>
  <si>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</si>
  <si>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</si>
  <si>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</si>
  <si>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</si>
  <si>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</si>
  <si>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</si>
  <si>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</si>
  <si>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</si>
  <si>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</si>
  <si>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</si>
  <si>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</si>
  <si>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</si>
  <si>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</si>
  <si>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</si>
  <si>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</si>
  <si>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</si>
  <si>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</si>
  <si>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</si>
  <si>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</si>
  <si>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</si>
  <si>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</si>
  <si>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</si>
  <si>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</si>
  <si>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</si>
  <si>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</si>
  <si>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</si>
  <si>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</si>
  <si>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</si>
  <si>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</si>
  <si>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</si>
  <si>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</si>
  <si>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</si>
  <si>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</si>
  <si>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</si>
  <si>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</si>
  <si>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</si>
  <si>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</si>
  <si>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</si>
  <si>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</si>
  <si>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</si>
  <si>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</si>
  <si>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</si>
  <si>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</si>
  <si>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</si>
  <si>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</si>
  <si>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</si>
  <si>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</si>
  <si>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</si>
  <si>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</si>
  <si>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</si>
  <si>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</si>
  <si>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</si>
  <si>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</si>
  <si>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</si>
  <si>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</si>
  <si>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</si>
  <si>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</si>
  <si>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</si>
  <si>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</si>
  <si>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</si>
  <si>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</si>
  <si>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</si>
  <si>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</si>
  <si>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</si>
  <si>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</si>
  <si>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</si>
  <si>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</si>
  <si>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</si>
  <si>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</si>
  <si>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</si>
  <si>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</si>
  <si>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</si>
  <si>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</si>
  <si>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</si>
  <si>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</si>
  <si>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</si>
  <si>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</si>
  <si>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</si>
  <si>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</si>
  <si>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</si>
  <si>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</si>
  <si>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</si>
  <si>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</si>
  <si>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</si>
  <si>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</si>
  <si>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</si>
  <si>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</si>
  <si>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</si>
  <si>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</si>
  <si>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</si>
  <si>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</si>
  <si>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</si>
  <si>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</si>
  <si>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</si>
  <si>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</si>
  <si>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</si>
  <si>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</si>
  <si>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</si>
  <si>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</si>
  <si>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</si>
  <si>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</si>
  <si>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</si>
  <si>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</si>
  <si>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</si>
  <si>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</si>
  <si>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</si>
  <si>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</si>
  <si>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</si>
  <si>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</si>
  <si>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</si>
  <si>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</si>
  <si>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</si>
  <si>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</si>
  <si>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</si>
  <si>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</si>
  <si>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</si>
  <si>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</si>
  <si>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</si>
  <si>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</si>
  <si>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</si>
  <si>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</si>
  <si>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</si>
  <si>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</si>
  <si>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</si>
  <si>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</si>
  <si>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</si>
  <si>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</si>
  <si>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</si>
  <si>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</si>
  <si>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</si>
  <si>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</si>
  <si>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</si>
  <si>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</si>
  <si>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</si>
  <si>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</si>
  <si>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</si>
  <si>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</si>
  <si>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</si>
  <si>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</si>
  <si>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</si>
  <si>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</si>
  <si>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</si>
  <si>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</si>
  <si>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</si>
  <si>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</si>
  <si>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</si>
  <si>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</si>
  <si>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</si>
  <si>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</si>
  <si>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</si>
  <si>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</si>
  <si>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</si>
  <si>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</si>
  <si>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</si>
  <si>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</si>
  <si>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</si>
  <si>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</si>
  <si>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</si>
  <si>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</si>
  <si>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</si>
  <si>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</si>
  <si>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</si>
  <si>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</si>
  <si>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</si>
  <si>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</si>
  <si>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</si>
  <si>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</si>
  <si>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</si>
  <si>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</si>
  <si>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</si>
  <si>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</si>
  <si>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</si>
  <si>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</si>
  <si>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</si>
  <si>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</si>
  <si>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</si>
  <si>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</si>
  <si>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</si>
  <si>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</si>
  <si>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</si>
  <si>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</si>
  <si>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</si>
  <si>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</si>
  <si>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</si>
  <si>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</si>
  <si>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</si>
  <si>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</si>
  <si>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</si>
  <si>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</si>
  <si>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</si>
  <si>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</si>
  <si>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</si>
  <si>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</si>
  <si>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</si>
  <si>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</si>
  <si>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</si>
  <si>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</si>
  <si>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</si>
  <si>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</si>
  <si>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</si>
  <si>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</si>
  <si>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</si>
  <si>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</si>
  <si>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</si>
  <si>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</si>
  <si>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</si>
  <si>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</si>
  <si>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</si>
  <si>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</si>
  <si>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</si>
  <si>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</si>
  <si>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</si>
  <si>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</si>
  <si>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</si>
  <si>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</si>
  <si>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</si>
  <si>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</si>
  <si>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</si>
  <si>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</si>
  <si>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</si>
  <si>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</si>
  <si>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</si>
  <si>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</si>
  <si>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</si>
  <si>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</si>
  <si>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</si>
  <si>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</si>
  <si>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</si>
  <si>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</si>
  <si>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</si>
  <si>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</si>
  <si>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</si>
  <si>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</si>
  <si>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</si>
  <si>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</si>
  <si>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</si>
  <si>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</si>
  <si>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</si>
  <si>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</si>
  <si>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</si>
  <si>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</si>
  <si>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</si>
  <si>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</si>
  <si>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</si>
  <si>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</si>
  <si>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</si>
  <si>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</si>
  <si>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</si>
  <si>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</si>
  <si>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</si>
  <si>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</si>
  <si>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</si>
  <si>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</si>
  <si>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</si>
  <si>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</si>
  <si>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</si>
  <si>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</si>
  <si>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</si>
  <si>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</si>
  <si>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</si>
  <si>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</si>
  <si>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</si>
  <si>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</si>
  <si>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</si>
  <si>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</si>
  <si>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</si>
  <si>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</si>
  <si>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</si>
  <si>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</si>
  <si>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</si>
  <si>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</si>
  <si>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</si>
  <si>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</si>
  <si>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</si>
  <si>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</si>
  <si>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</si>
  <si>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</si>
  <si>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</si>
  <si>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</si>
  <si>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</si>
  <si>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</si>
  <si>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</si>
  <si>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</si>
  <si>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</si>
  <si>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</si>
  <si>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</si>
  <si>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</si>
  <si>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</si>
  <si>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</si>
  <si>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</si>
  <si>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</si>
  <si>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</si>
  <si>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</si>
  <si>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</si>
  <si>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</si>
  <si>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</si>
  <si>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</si>
  <si>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</si>
  <si>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</si>
  <si>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</si>
  <si>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</si>
  <si>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</si>
  <si>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</si>
  <si>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</si>
  <si>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</si>
  <si>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</si>
  <si>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</si>
  <si>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</si>
  <si>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</si>
  <si>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</si>
  <si>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</si>
  <si>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</si>
  <si>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</si>
  <si>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</si>
  <si>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</si>
  <si>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</si>
  <si>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</si>
  <si>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</si>
  <si>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</si>
  <si>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</si>
  <si>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</si>
  <si>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</si>
  <si>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</si>
  <si>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</si>
  <si>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</si>
  <si>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</si>
  <si>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</si>
  <si>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</si>
  <si>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</si>
  <si>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</si>
  <si>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</si>
  <si>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</si>
  <si>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</si>
  <si>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</si>
  <si>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</si>
  <si>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</si>
  <si>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</si>
  <si>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</si>
  <si>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</si>
  <si>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</si>
  <si>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</si>
  <si>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</si>
  <si>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</si>
  <si>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</si>
  <si>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</si>
  <si>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</si>
  <si>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</si>
  <si>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</si>
  <si>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</si>
  <si>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</si>
  <si>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</si>
  <si>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</si>
  <si>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</si>
  <si>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</si>
  <si>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</si>
  <si>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</si>
  <si>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</si>
  <si>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</si>
  <si>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</si>
  <si>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</si>
  <si>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</si>
  <si>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</si>
  <si>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</si>
  <si>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</si>
  <si>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</si>
  <si>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</si>
  <si>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</si>
  <si>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</si>
  <si>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</si>
  <si>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</si>
  <si>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</si>
  <si>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</si>
  <si>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</si>
  <si>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</si>
  <si>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</si>
  <si>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</si>
  <si>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</si>
  <si>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</si>
  <si>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</si>
  <si>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</si>
  <si>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</si>
  <si>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</si>
  <si>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</si>
  <si>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</si>
  <si>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</si>
  <si>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</si>
  <si>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</si>
  <si>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</si>
  <si>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</si>
  <si>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</si>
  <si>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</si>
  <si>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</si>
  <si>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</si>
  <si>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</si>
  <si>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</si>
  <si>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</si>
  <si>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</si>
  <si>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</si>
  <si>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</si>
  <si>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</si>
  <si>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</si>
  <si>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</si>
  <si>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</si>
  <si>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</si>
  <si>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</si>
  <si>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</si>
  <si>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</si>
  <si>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</si>
  <si>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</si>
  <si>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</si>
  <si>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</si>
  <si>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</si>
  <si>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</si>
  <si>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</si>
  <si>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</si>
  <si>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</si>
  <si>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</si>
  <si>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</si>
  <si>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</si>
  <si>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</si>
  <si>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</si>
  <si>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</si>
  <si>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</si>
  <si>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</si>
  <si>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</si>
  <si>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</si>
  <si>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</si>
  <si>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</si>
  <si>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</si>
  <si>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</si>
  <si>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</si>
  <si>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</si>
  <si>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</si>
  <si>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</si>
  <si>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</si>
  <si>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</si>
  <si>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</si>
  <si>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</si>
  <si>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</si>
  <si>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</si>
  <si>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</si>
  <si>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</si>
  <si>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</si>
  <si>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</si>
  <si>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</si>
  <si>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</si>
  <si>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</si>
  <si>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</si>
  <si>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</si>
  <si>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</si>
  <si>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</si>
  <si>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</si>
  <si>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</si>
  <si>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</si>
  <si>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</si>
  <si>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</si>
  <si>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</si>
  <si>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</si>
  <si>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</si>
  <si>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</si>
  <si>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</si>
  <si>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</si>
  <si>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</si>
  <si>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</si>
  <si>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</si>
  <si>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</si>
  <si>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</si>
  <si>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</si>
  <si>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</si>
  <si>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</si>
  <si>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</si>
  <si>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</si>
  <si>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</si>
  <si>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</si>
  <si>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</si>
  <si>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</si>
  <si>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</si>
  <si>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</si>
  <si>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</si>
  <si>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</si>
  <si>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</si>
  <si>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</si>
  <si>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</si>
  <si>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</si>
  <si>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</si>
  <si>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</si>
  <si>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</si>
  <si>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</si>
  <si>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</si>
  <si>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</si>
  <si>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</si>
  <si>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</si>
  <si>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</si>
  <si>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</si>
  <si>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</si>
  <si>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</si>
  <si>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</si>
  <si>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</si>
  <si>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</si>
  <si>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</si>
  <si>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</si>
  <si>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</si>
  <si>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</si>
  <si>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</si>
  <si>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</si>
  <si>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</si>
  <si>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</si>
  <si>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</si>
  <si>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</si>
  <si>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</si>
  <si>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</si>
  <si>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</si>
  <si>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</si>
  <si>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</si>
  <si>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</si>
  <si>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</si>
  <si>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</si>
  <si>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</si>
  <si>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</si>
  <si>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</si>
  <si>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</si>
  <si>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</si>
  <si>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</si>
  <si>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</si>
  <si>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</si>
  <si>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</si>
  <si>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</si>
  <si>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</si>
  <si>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</si>
  <si>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</si>
  <si>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</si>
  <si>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</si>
  <si>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</si>
  <si>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</si>
  <si>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</si>
  <si>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</si>
  <si>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</si>
  <si>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</si>
  <si>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</si>
  <si>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</si>
  <si>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</si>
  <si>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</si>
  <si>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</si>
  <si>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</si>
  <si>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</si>
  <si>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</si>
  <si>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</si>
  <si>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</si>
  <si>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</si>
  <si>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</si>
  <si>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</si>
  <si>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</si>
  <si>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</si>
  <si>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</si>
  <si>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</si>
  <si>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</si>
  <si>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</si>
  <si>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</si>
  <si>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</si>
  <si>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</si>
  <si>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</si>
  <si>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</si>
  <si>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</si>
  <si>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</si>
  <si>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</si>
  <si>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</si>
  <si>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</si>
  <si>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</si>
  <si>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</si>
  <si>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</si>
  <si>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</si>
  <si>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</si>
  <si>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</si>
  <si>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</si>
  <si>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</si>
  <si>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</si>
  <si>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</si>
  <si>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</si>
  <si>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</si>
  <si>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</si>
  <si>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</si>
  <si>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</si>
  <si>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</si>
  <si>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</si>
  <si>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</si>
  <si>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</si>
  <si>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</si>
  <si>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</si>
  <si>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</si>
  <si>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</si>
  <si>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</si>
  <si>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</si>
  <si>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</si>
  <si>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</si>
  <si>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</si>
  <si>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</si>
  <si>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</si>
  <si>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</si>
  <si>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</si>
  <si>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</si>
  <si>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</si>
  <si>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</si>
  <si>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</si>
  <si>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</si>
  <si>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</si>
  <si>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</si>
  <si>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</si>
  <si>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</si>
  <si>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</si>
  <si>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</si>
  <si>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</si>
  <si>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</si>
  <si>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</si>
  <si>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</si>
  <si>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</si>
  <si>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</si>
  <si>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</si>
  <si>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</si>
  <si>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</si>
  <si>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</si>
  <si>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</si>
  <si>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</si>
  <si>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</si>
  <si>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</si>
  <si>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</si>
  <si>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</si>
  <si>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</si>
  <si>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</si>
  <si>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</si>
  <si>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</si>
  <si>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</si>
  <si>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</si>
  <si>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</si>
  <si>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</si>
  <si>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</si>
  <si>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</si>
  <si>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</si>
  <si>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</si>
  <si>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</si>
  <si>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</si>
  <si>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</si>
  <si>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</si>
  <si>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</si>
  <si>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</si>
  <si>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</si>
  <si>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</si>
  <si>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</si>
  <si>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</si>
  <si>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</si>
  <si>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</si>
  <si>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</si>
  <si>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</si>
  <si>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</si>
  <si>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</si>
  <si>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</si>
  <si>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</si>
  <si>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</si>
  <si>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</si>
  <si>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</si>
  <si>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</si>
  <si>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</si>
  <si>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</si>
  <si>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</si>
  <si>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</si>
  <si>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</si>
  <si>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</si>
  <si>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</si>
  <si>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</si>
  <si>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</si>
  <si>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</si>
  <si>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</si>
  <si>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</si>
  <si>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</si>
  <si>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</si>
  <si>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</si>
  <si>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</si>
  <si>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</si>
  <si>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</si>
  <si>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</si>
  <si>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</si>
  <si>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</si>
  <si>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</si>
  <si>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</si>
  <si>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</si>
  <si>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</si>
  <si>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</si>
  <si>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</si>
  <si>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</si>
  <si>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</si>
  <si>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</si>
  <si>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</si>
  <si>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</si>
  <si>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</si>
  <si>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</si>
  <si>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</si>
  <si>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</si>
  <si>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</si>
  <si>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</si>
  <si>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</si>
  <si>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</si>
  <si>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</si>
  <si>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</si>
  <si>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</si>
  <si>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</si>
  <si>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</si>
  <si>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</si>
  <si>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</si>
  <si>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</si>
  <si>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</si>
  <si>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</si>
  <si>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</si>
  <si>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</si>
  <si>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</si>
  <si>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</si>
  <si>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</si>
  <si>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</si>
  <si>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</si>
  <si>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</si>
  <si>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</si>
  <si>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</si>
  <si>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</si>
  <si>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</si>
  <si>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</si>
  <si>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</si>
  <si>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</si>
  <si>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</si>
  <si>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</si>
  <si>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</si>
  <si>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</si>
  <si>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</si>
  <si>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</si>
  <si>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</si>
  <si>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</si>
  <si>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</si>
  <si>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</si>
  <si>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</si>
  <si>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</si>
  <si>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</si>
  <si>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</si>
  <si>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</si>
  <si>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</si>
  <si>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</si>
  <si>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</si>
  <si>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</si>
  <si>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</si>
  <si>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</si>
  <si>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</si>
  <si>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</si>
  <si>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</si>
  <si>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</si>
  <si>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</si>
  <si>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</si>
  <si>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</si>
  <si>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</si>
  <si>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</si>
  <si>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</si>
  <si>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</si>
  <si>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</si>
  <si>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</si>
  <si>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</si>
  <si>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</si>
  <si>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</si>
  <si>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</si>
  <si>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</si>
  <si>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</si>
  <si>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</si>
  <si>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</si>
  <si>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</si>
  <si>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</si>
  <si>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</si>
  <si>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</si>
  <si>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</si>
  <si>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</si>
  <si>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</si>
  <si>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</si>
  <si>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</si>
  <si>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</si>
  <si>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</si>
  <si>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</si>
  <si>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</si>
  <si>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</si>
  <si>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</si>
  <si>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</si>
  <si>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</si>
  <si>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</si>
  <si>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</si>
  <si>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</si>
  <si>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</si>
  <si>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</si>
  <si>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</si>
  <si>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</si>
  <si>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</si>
  <si>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</si>
  <si>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</si>
  <si>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</si>
  <si>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</si>
  <si>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</si>
  <si>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</si>
  <si>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</si>
  <si>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</si>
  <si>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</si>
  <si>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</si>
  <si>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</si>
  <si>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</si>
  <si>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</si>
  <si>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</si>
  <si>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</si>
  <si>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</si>
  <si>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</si>
  <si>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</si>
  <si>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</si>
  <si>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</si>
  <si>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</si>
  <si>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</si>
  <si>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</si>
  <si>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</si>
  <si>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</si>
  <si>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</si>
  <si>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</si>
  <si>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</si>
  <si>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</si>
  <si>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</si>
  <si>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</si>
  <si>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</si>
  <si>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</si>
  <si>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</si>
  <si>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</si>
  <si>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</si>
  <si>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</si>
  <si>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</si>
  <si>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</si>
  <si>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</si>
  <si>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</si>
  <si>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</si>
  <si>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</si>
  <si>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</si>
  <si>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</si>
  <si>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</si>
  <si>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</si>
  <si>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</si>
  <si>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</si>
  <si>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</si>
  <si>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</si>
  <si>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</si>
  <si>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</si>
  <si>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</si>
  <si>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</si>
  <si>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</si>
  <si>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</si>
  <si>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</si>
  <si>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</si>
  <si>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</si>
  <si>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</si>
  <si>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</si>
  <si>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</si>
  <si>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</si>
  <si>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</si>
  <si>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</si>
  <si>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</si>
  <si>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</si>
  <si>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</si>
  <si>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</si>
  <si>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</si>
  <si>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</si>
  <si>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</si>
  <si>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</si>
  <si>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</si>
  <si>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</si>
  <si>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</si>
  <si>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</si>
  <si>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</si>
  <si>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</si>
  <si>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</si>
  <si>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</si>
  <si>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</si>
  <si>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</si>
  <si>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</si>
  <si>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</si>
  <si>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</si>
  <si>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</si>
  <si>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</si>
  <si>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</si>
  <si>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</si>
  <si>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</si>
  <si>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</si>
  <si>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</si>
  <si>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</si>
  <si>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</si>
  <si>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</si>
  <si>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</si>
  <si>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</si>
  <si>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</si>
  <si>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</si>
  <si>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</si>
  <si>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</si>
  <si>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</si>
  <si>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</si>
  <si>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</si>
  <si>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</si>
  <si>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</si>
  <si>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</si>
  <si>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</si>
  <si>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</si>
  <si>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</si>
  <si>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</si>
  <si>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</si>
  <si>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</si>
  <si>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</si>
  <si>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</si>
  <si>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</si>
  <si>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</si>
  <si>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</si>
  <si>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</si>
  <si>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</si>
  <si>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</si>
  <si>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</si>
  <si>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</si>
  <si>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</si>
  <si>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</si>
  <si>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</si>
  <si>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</si>
  <si>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</si>
  <si>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</si>
  <si>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</si>
  <si>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</si>
  <si>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</si>
  <si>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</si>
  <si>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</si>
  <si>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</si>
  <si>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</si>
  <si>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</si>
  <si>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</si>
  <si>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</si>
  <si>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</si>
  <si>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</si>
  <si>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</si>
  <si>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</si>
  <si>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</si>
  <si>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</si>
  <si>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</si>
  <si>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</si>
  <si>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</si>
  <si>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</si>
  <si>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</si>
  <si>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</si>
  <si>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</si>
  <si>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</si>
  <si>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</si>
  <si>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</si>
  <si>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</si>
  <si>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</si>
  <si>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</si>
  <si>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</si>
  <si>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</si>
  <si>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</si>
  <si>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</si>
  <si>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</si>
  <si>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</si>
  <si>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</si>
  <si>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</si>
  <si>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</si>
  <si>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</si>
  <si>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</si>
  <si>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</si>
  <si>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</si>
  <si>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</si>
  <si>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</si>
  <si>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</si>
  <si>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</si>
  <si>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</si>
  <si>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</si>
  <si>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</si>
  <si>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</si>
  <si>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</si>
  <si>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</si>
  <si>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</si>
  <si>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</si>
  <si>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</si>
  <si>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</si>
  <si>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</si>
  <si>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</si>
  <si>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</si>
  <si>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</si>
  <si>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</si>
  <si>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</si>
  <si>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</si>
  <si>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</si>
  <si>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</si>
  <si>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</si>
  <si>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</si>
  <si>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</si>
  <si>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</si>
  <si>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</si>
  <si>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</si>
  <si>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</si>
  <si>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</si>
  <si>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</si>
  <si>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</si>
  <si>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</si>
  <si>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</si>
  <si>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</si>
  <si>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</si>
  <si>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</si>
  <si>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</si>
  <si>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</si>
  <si>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</si>
  <si>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</si>
  <si>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</si>
  <si>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</si>
  <si>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</si>
  <si>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</si>
  <si>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</si>
  <si>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</si>
  <si>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</si>
  <si>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</si>
  <si>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</si>
  <si>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</si>
  <si>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</si>
  <si>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</si>
  <si>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</si>
  <si>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</si>
  <si>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</si>
  <si>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</si>
  <si>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</si>
  <si>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</si>
  <si>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</si>
  <si>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</si>
  <si>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</si>
  <si>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</si>
  <si>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</si>
  <si>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</si>
  <si>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</si>
  <si>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</si>
  <si>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</si>
  <si>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</si>
  <si>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</si>
  <si>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</si>
  <si>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</si>
  <si>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</si>
  <si>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</si>
  <si>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</si>
  <si>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</si>
  <si>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</si>
  <si>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</si>
  <si>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</si>
  <si>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</si>
  <si>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</si>
  <si>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</si>
  <si>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</si>
  <si>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</si>
  <si>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</si>
  <si>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</si>
  <si>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</si>
  <si>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</si>
  <si>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</si>
  <si>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</si>
  <si>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</si>
  <si>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</si>
  <si>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</si>
  <si>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</si>
  <si>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</si>
  <si>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</si>
  <si>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</si>
  <si>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</si>
  <si>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</si>
  <si>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</si>
  <si>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</si>
  <si>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</si>
  <si>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</si>
  <si>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</si>
  <si>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</si>
  <si>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</si>
  <si>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</si>
  <si>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</si>
  <si>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</si>
  <si>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</si>
  <si>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</si>
  <si>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</si>
  <si>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</si>
  <si>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</si>
  <si>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</si>
  <si>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</si>
  <si>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</si>
  <si>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</si>
  <si>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</si>
  <si>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</si>
  <si>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</si>
  <si>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</si>
  <si>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</si>
  <si>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</si>
  <si>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</si>
  <si>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</si>
  <si>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</si>
  <si>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</si>
  <si>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</si>
  <si>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</si>
  <si>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</si>
  <si>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</si>
  <si>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</si>
  <si>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</si>
  <si>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</si>
  <si>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</si>
  <si>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</si>
  <si>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</si>
  <si>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</si>
  <si>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</si>
  <si>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</si>
  <si>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</si>
  <si>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</si>
  <si>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</si>
  <si>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</si>
  <si>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</si>
  <si>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</si>
  <si>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</si>
  <si>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</si>
  <si>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</si>
  <si>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</si>
  <si>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</si>
  <si>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</si>
  <si>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</si>
  <si>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</si>
  <si>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</si>
  <si>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</si>
  <si>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</si>
  <si>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</si>
  <si>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</si>
  <si>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</si>
  <si>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</si>
  <si>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</si>
  <si>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</si>
  <si>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</si>
  <si>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</si>
  <si>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</si>
  <si>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</si>
  <si>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</si>
  <si>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</si>
  <si>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</si>
  <si>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</si>
  <si>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</si>
  <si>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</si>
  <si>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</si>
  <si>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</si>
  <si>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</si>
  <si>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</si>
  <si>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</si>
  <si>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</si>
  <si>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</si>
  <si>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</si>
  <si>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</si>
  <si>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</si>
  <si>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</si>
  <si>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</si>
  <si>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</si>
  <si>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</si>
  <si>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</si>
  <si>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</si>
  <si>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</si>
  <si>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</si>
  <si>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</si>
  <si>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</si>
  <si>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</si>
  <si>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</si>
  <si>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</si>
  <si>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</si>
  <si>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</si>
  <si>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</si>
  <si>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</si>
  <si>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</si>
  <si>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</si>
  <si>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</si>
  <si>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</si>
  <si>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</si>
  <si>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</si>
  <si>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</si>
  <si>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</si>
  <si>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</si>
  <si>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</si>
  <si>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</si>
  <si>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</si>
  <si>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</si>
  <si>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</si>
  <si>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</si>
  <si>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</si>
  <si>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</si>
  <si>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</si>
  <si>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</si>
  <si>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</si>
  <si>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</si>
  <si>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</si>
  <si>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</si>
  <si>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</si>
  <si>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</si>
  <si>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</si>
  <si>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</si>
  <si>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</si>
  <si>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</si>
  <si>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</si>
  <si>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</si>
  <si>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</si>
  <si>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</si>
  <si>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</si>
  <si>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</si>
  <si>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</si>
  <si>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</si>
  <si>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</si>
  <si>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</si>
  <si>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</si>
  <si>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</si>
  <si>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</si>
  <si>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</si>
  <si>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</si>
  <si>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</si>
  <si>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</si>
  <si>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</si>
  <si>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</si>
  <si>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</si>
  <si>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</si>
  <si>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</si>
  <si>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</si>
  <si>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</si>
  <si>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</si>
  <si>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</si>
  <si>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</si>
  <si>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</si>
  <si>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</si>
  <si>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</si>
  <si>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</si>
  <si>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</si>
  <si>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</si>
  <si>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</si>
  <si>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</si>
  <si>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</si>
  <si>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</si>
  <si>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</si>
  <si>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</si>
  <si>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</si>
  <si>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</si>
  <si>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</si>
  <si>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</si>
  <si>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</si>
  <si>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</si>
  <si>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</si>
  <si>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</si>
  <si>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</si>
  <si>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</si>
  <si>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</si>
  <si>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</si>
  <si>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</si>
  <si>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</si>
  <si>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</si>
  <si>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</si>
  <si>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</si>
  <si>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</si>
  <si>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</si>
  <si>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</si>
  <si>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</si>
  <si>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</si>
  <si>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</si>
  <si>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</si>
  <si>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</si>
  <si>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</si>
  <si>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</si>
  <si>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</si>
  <si>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</si>
  <si>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</si>
  <si>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</si>
  <si>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</si>
  <si>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</si>
  <si>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</si>
  <si>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</si>
  <si>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</si>
  <si>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</si>
  <si>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</si>
  <si>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</si>
  <si>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</si>
  <si>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</si>
  <si>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</si>
  <si>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</si>
  <si>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</si>
  <si>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</si>
  <si>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</si>
  <si>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</si>
  <si>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</si>
  <si>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</si>
  <si>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</si>
  <si>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</si>
  <si>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</si>
  <si>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</si>
  <si>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</si>
  <si>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</si>
  <si>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</si>
  <si>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</si>
  <si>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</si>
  <si>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</si>
  <si>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</si>
  <si>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</si>
  <si>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</si>
  <si>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</si>
  <si>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</si>
  <si>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</si>
  <si>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</si>
  <si>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</si>
  <si>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</si>
  <si>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</si>
  <si>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</si>
  <si>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</si>
  <si>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</si>
  <si>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</si>
  <si>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</si>
  <si>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</si>
  <si>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</si>
  <si>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</si>
  <si>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</si>
  <si>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</si>
  <si>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</si>
  <si>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</si>
  <si>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</si>
  <si>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</si>
  <si>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</si>
  <si>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</si>
  <si>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</si>
  <si>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</si>
  <si>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</si>
  <si>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</si>
  <si>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</si>
  <si>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</si>
  <si>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</si>
  <si>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</si>
  <si>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</si>
  <si>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</si>
  <si>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</si>
  <si>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</si>
  <si>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</si>
  <si>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</si>
  <si>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</si>
  <si>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</si>
  <si>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</si>
  <si>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</si>
  <si>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</si>
  <si>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</si>
  <si>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</si>
  <si>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</si>
  <si>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</si>
  <si>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</si>
  <si>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</si>
  <si>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</si>
  <si>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</si>
  <si>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</si>
  <si>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</si>
  <si>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</si>
  <si>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</si>
  <si>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</si>
  <si>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</si>
  <si>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</si>
  <si>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</si>
  <si>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</si>
  <si>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</si>
  <si>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</si>
  <si>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</si>
  <si>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</si>
  <si>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</si>
  <si>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</si>
  <si>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</si>
  <si>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</si>
  <si>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</si>
  <si>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</si>
  <si>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</si>
  <si>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</si>
  <si>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</si>
  <si>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</si>
  <si>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</si>
  <si>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</si>
  <si>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</si>
  <si>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</si>
  <si>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</si>
  <si>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</si>
  <si>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</si>
  <si>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</si>
  <si>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</si>
  <si>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</si>
  <si>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</si>
  <si>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</si>
  <si>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</si>
  <si>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</si>
  <si>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</si>
  <si>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</si>
  <si>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</si>
  <si>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</si>
  <si>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</si>
  <si>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</si>
  <si>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</si>
  <si>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</si>
  <si>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</si>
  <si>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</si>
  <si>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</si>
  <si>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</si>
  <si>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</si>
  <si>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</si>
  <si>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</si>
  <si>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</si>
  <si>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</si>
  <si>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</si>
  <si>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</si>
  <si>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</si>
  <si>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</si>
  <si>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</si>
  <si>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</si>
  <si>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</si>
  <si>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</si>
  <si>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</si>
  <si>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</si>
  <si>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</si>
  <si>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</si>
  <si>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</si>
  <si>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</si>
  <si>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</si>
  <si>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</si>
  <si>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</si>
  <si>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</si>
  <si>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</si>
  <si>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</si>
  <si>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</si>
  <si>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</si>
  <si>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</si>
  <si>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</si>
  <si>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</si>
  <si>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</si>
  <si>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</si>
  <si>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</si>
  <si>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</si>
  <si>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</si>
  <si>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</si>
  <si>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</si>
  <si>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</si>
  <si>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</si>
  <si>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</si>
  <si>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</si>
  <si>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</si>
  <si>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</si>
  <si>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</si>
  <si>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</si>
  <si>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</si>
  <si>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</si>
  <si>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</si>
  <si>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</si>
  <si>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</si>
  <si>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</si>
  <si>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</si>
  <si>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</si>
  <si>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</si>
  <si>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</si>
  <si>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</si>
  <si>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</si>
  <si>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</si>
  <si>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</si>
  <si>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</si>
  <si>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</si>
  <si>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</si>
  <si>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</si>
  <si>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</si>
  <si>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</si>
  <si>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</si>
  <si>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</si>
  <si>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</si>
  <si>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</si>
  <si>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</si>
  <si>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</si>
  <si>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</si>
  <si>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</si>
  <si>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</si>
  <si>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</si>
  <si>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</si>
  <si>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</si>
  <si>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</si>
  <si>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</si>
  <si>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</si>
  <si>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</si>
  <si>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</si>
  <si>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</si>
  <si>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</si>
  <si>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</si>
  <si>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</si>
  <si>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</si>
  <si>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</si>
  <si>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</si>
  <si>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</si>
  <si>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</si>
  <si>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</si>
  <si>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</si>
  <si>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</si>
  <si>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</si>
  <si>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</si>
  <si>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</si>
  <si>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</si>
  <si>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</si>
  <si>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</si>
  <si>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</si>
  <si>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</si>
  <si>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</si>
  <si>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</si>
  <si>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</si>
  <si>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</si>
  <si>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</si>
  <si>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</si>
  <si>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</si>
  <si>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</si>
  <si>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</si>
  <si>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</si>
  <si>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</si>
  <si>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</si>
  <si>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</si>
  <si>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</si>
  <si>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</si>
  <si>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</si>
  <si>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</si>
  <si>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</si>
  <si>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</si>
  <si>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</si>
  <si>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</si>
  <si>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</si>
  <si>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</si>
  <si>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</si>
  <si>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</si>
  <si>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</si>
  <si>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</si>
  <si>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</si>
  <si>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</si>
  <si>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</si>
  <si>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</si>
  <si>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</si>
  <si>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</si>
  <si>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</si>
  <si>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</si>
  <si>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</si>
  <si>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</si>
  <si>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</si>
  <si>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</si>
  <si>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</si>
  <si>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</si>
  <si>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</si>
  <si>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</si>
  <si>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</si>
  <si>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</si>
  <si>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</si>
  <si>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</si>
  <si>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</si>
  <si>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</si>
  <si>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</si>
  <si>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</si>
  <si>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</si>
  <si>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</si>
  <si>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</si>
  <si>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</si>
  <si>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</si>
  <si>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</si>
  <si>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</si>
  <si>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</si>
  <si>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</si>
  <si>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</si>
  <si>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</si>
  <si>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</si>
  <si>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</si>
  <si>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</si>
  <si>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</si>
  <si>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</si>
  <si>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</si>
  <si>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</si>
  <si>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</si>
  <si>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</si>
  <si>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</si>
  <si>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</si>
  <si>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</si>
  <si>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</si>
  <si>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</si>
  <si>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</si>
  <si>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</si>
  <si>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</si>
  <si>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</si>
  <si>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</si>
  <si>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</si>
  <si>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</si>
  <si>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</si>
  <si>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</si>
  <si>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</si>
  <si>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</si>
  <si>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</si>
  <si>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</si>
  <si>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</si>
  <si>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</si>
  <si>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</si>
  <si>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</si>
  <si>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</si>
  <si>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</si>
  <si>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</si>
  <si>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</si>
  <si>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</si>
  <si>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</si>
  <si>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</si>
  <si>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</si>
  <si>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</si>
  <si>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</si>
  <si>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</si>
  <si>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</si>
  <si>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</si>
  <si>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</si>
  <si>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</si>
  <si>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</si>
  <si>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</si>
  <si>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</si>
  <si>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</si>
  <si>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</si>
  <si>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</si>
  <si>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</si>
  <si>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</si>
  <si>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</si>
  <si>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</si>
  <si>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</si>
  <si>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</si>
  <si>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</si>
  <si>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</si>
  <si>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</si>
  <si>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</si>
  <si>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</si>
  <si>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</si>
  <si>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</si>
  <si>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</si>
  <si>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</si>
  <si>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</si>
  <si>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</si>
  <si>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</si>
  <si>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</si>
  <si>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</si>
  <si>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</si>
  <si>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</si>
  <si>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</si>
  <si>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</si>
  <si>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</si>
  <si>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</si>
  <si>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</si>
  <si>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</si>
  <si>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</si>
  <si>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</si>
  <si>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</si>
  <si>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</si>
  <si>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</si>
  <si>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</si>
  <si>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</si>
  <si>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</si>
  <si>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</si>
  <si>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</si>
  <si>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</si>
  <si>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</si>
  <si>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</si>
  <si>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</si>
  <si>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</si>
  <si>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</si>
  <si>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</si>
  <si>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</si>
  <si>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</si>
  <si>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</si>
  <si>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</si>
  <si>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</si>
  <si>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</si>
  <si>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</si>
  <si>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</si>
  <si>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</si>
  <si>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</si>
  <si>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</si>
  <si>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</si>
  <si>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</si>
  <si>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</si>
  <si>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</si>
  <si>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</si>
  <si>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</si>
  <si>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</si>
  <si>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</si>
  <si>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</si>
  <si>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</si>
  <si>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</si>
  <si>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</si>
  <si>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</si>
  <si>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</si>
  <si>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</si>
  <si>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</si>
  <si>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</si>
  <si>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</si>
  <si>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</si>
  <si>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</si>
  <si>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</si>
  <si>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</si>
  <si>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</si>
  <si>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</si>
  <si>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</si>
  <si>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</si>
  <si>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</si>
  <si>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</si>
  <si>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</si>
  <si>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</si>
  <si>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</si>
  <si>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</si>
  <si>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</si>
  <si>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</si>
  <si>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</si>
  <si>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</si>
  <si>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</si>
  <si>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</si>
  <si>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</si>
  <si>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</si>
  <si>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</si>
  <si>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</si>
  <si>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</si>
  <si>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</si>
  <si>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</si>
  <si>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</si>
  <si>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</si>
  <si>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</si>
  <si>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</si>
  <si>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</si>
  <si>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</si>
  <si>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</si>
  <si>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</si>
  <si>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</si>
  <si>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</si>
  <si>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</si>
  <si>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</si>
  <si>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</si>
  <si>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</si>
  <si>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</si>
  <si>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</si>
  <si>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</si>
  <si>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</si>
  <si>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</si>
  <si>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</si>
  <si>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</si>
  <si>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</si>
  <si>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</si>
  <si>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</si>
  <si>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</si>
  <si>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</si>
  <si>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</si>
  <si>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</si>
  <si>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</si>
  <si>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</si>
  <si>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</si>
  <si>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</si>
  <si>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</si>
  <si>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</si>
  <si>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</si>
  <si>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</si>
  <si>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</si>
  <si>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</si>
  <si>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</si>
  <si>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</si>
  <si>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</si>
  <si>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</si>
  <si>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</si>
  <si>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</si>
  <si>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</si>
  <si>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</si>
  <si>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</si>
  <si>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</si>
  <si>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</si>
  <si>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</si>
  <si>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</si>
  <si>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</si>
  <si>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</si>
  <si>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</si>
  <si>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</si>
  <si>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</si>
  <si>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</si>
  <si>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</si>
  <si>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</si>
  <si>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</si>
  <si>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</si>
  <si>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</si>
  <si>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</si>
  <si>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</si>
  <si>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</si>
  <si>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</si>
  <si>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</si>
  <si>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</si>
  <si>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</si>
  <si>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</si>
  <si>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</si>
  <si>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</si>
  <si>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</si>
  <si>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</si>
  <si>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</si>
  <si>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</si>
  <si>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</si>
  <si>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</si>
  <si>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</si>
  <si>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</si>
  <si>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</si>
  <si>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</si>
  <si>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</si>
  <si>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</si>
  <si>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</si>
  <si>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</si>
  <si>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</si>
  <si>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</si>
  <si>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</si>
  <si>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</si>
  <si>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</si>
  <si>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</si>
  <si>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</si>
  <si>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</si>
  <si>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</si>
  <si>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</si>
  <si>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</si>
  <si>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</si>
  <si>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</si>
  <si>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</si>
  <si>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</si>
  <si>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</si>
  <si>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</si>
  <si>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</si>
  <si>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</si>
  <si>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</si>
  <si>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</si>
  <si>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</si>
  <si>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</si>
  <si>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</si>
  <si>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</si>
  <si>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</si>
  <si>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</si>
  <si>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</si>
  <si>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</si>
  <si>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</si>
  <si>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</si>
  <si>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</si>
  <si>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</si>
  <si>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</si>
  <si>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</si>
  <si>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</si>
  <si>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</si>
  <si>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</si>
  <si>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</si>
  <si>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</si>
  <si>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</si>
  <si>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</si>
  <si>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</si>
  <si>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</si>
  <si>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</si>
  <si>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</si>
  <si>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</si>
  <si>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</si>
  <si>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</si>
  <si>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</si>
  <si>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</si>
  <si>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</si>
  <si>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</si>
  <si>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</si>
  <si>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</si>
  <si>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</si>
  <si>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</si>
  <si>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</si>
  <si>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</si>
  <si>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</si>
  <si>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</si>
  <si>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</si>
  <si>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</si>
  <si>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</si>
  <si>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</si>
  <si>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</si>
  <si>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</si>
  <si>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</si>
  <si>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</si>
  <si>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</si>
  <si>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</si>
  <si>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</si>
  <si>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</si>
  <si>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</si>
  <si>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</si>
  <si>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</si>
  <si>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</si>
  <si>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</si>
  <si>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</si>
  <si>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</si>
  <si>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</si>
  <si>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</si>
  <si>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</si>
  <si>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</si>
  <si>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</si>
  <si>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</si>
  <si>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</si>
  <si>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</si>
  <si>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</si>
  <si>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</si>
  <si>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</si>
  <si>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</si>
  <si>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</si>
  <si>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</si>
  <si>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</si>
  <si>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</si>
  <si>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</si>
  <si>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</si>
  <si>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</si>
  <si>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</si>
  <si>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</si>
  <si>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</si>
  <si>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</si>
  <si>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</si>
  <si>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</si>
  <si>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</si>
  <si>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</si>
  <si>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</si>
  <si>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</si>
  <si>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</si>
  <si>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</si>
  <si>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</si>
  <si>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</si>
  <si>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</si>
  <si>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</si>
  <si>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</si>
  <si>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</si>
  <si>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</si>
  <si>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</si>
  <si>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</si>
  <si>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</si>
  <si>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</si>
  <si>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</si>
  <si>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</si>
  <si>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</si>
  <si>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</si>
  <si>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</si>
  <si>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</si>
  <si>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</si>
  <si>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</si>
  <si>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</si>
  <si>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</si>
  <si>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</si>
  <si>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</si>
  <si>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</si>
  <si>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</si>
  <si>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</si>
  <si>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</si>
  <si>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</si>
  <si>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</si>
  <si>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</si>
  <si>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</si>
  <si>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</si>
  <si>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</si>
  <si>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</si>
  <si>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</si>
  <si>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</si>
  <si>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</si>
  <si>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</si>
  <si>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</si>
  <si>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</si>
  <si>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</si>
  <si>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</si>
  <si>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</si>
  <si>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</si>
  <si>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</si>
  <si>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</si>
  <si>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</si>
  <si>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</si>
  <si>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</si>
  <si>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</si>
  <si>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</si>
  <si>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</si>
  <si>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</si>
  <si>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</si>
  <si>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</si>
  <si>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</si>
  <si>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</si>
  <si>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</si>
  <si>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</si>
  <si>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</si>
  <si>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</si>
  <si>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</si>
  <si>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</si>
  <si>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</si>
  <si>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</si>
  <si>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</si>
  <si>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</si>
  <si>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</si>
  <si>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</si>
  <si>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</si>
  <si>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</si>
  <si>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</si>
  <si>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</si>
  <si>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</si>
  <si>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</si>
  <si>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</si>
  <si>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</si>
  <si>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</si>
  <si>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</si>
  <si>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</si>
  <si>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</si>
  <si>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</si>
  <si>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</si>
  <si>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</si>
  <si>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</si>
  <si>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</si>
  <si>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</si>
  <si>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</si>
  <si>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</si>
  <si>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</si>
  <si>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</si>
  <si>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</si>
  <si>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</si>
  <si>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</si>
  <si>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</si>
  <si>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</si>
  <si>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</si>
  <si>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</si>
  <si>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</si>
  <si>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</si>
  <si>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</si>
  <si>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</si>
  <si>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</si>
  <si>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</si>
  <si>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</si>
  <si>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</si>
  <si>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</si>
  <si>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</si>
  <si>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</si>
  <si>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</si>
  <si>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</si>
  <si>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</si>
  <si>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</si>
  <si>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</si>
  <si>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</si>
  <si>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</si>
  <si>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</si>
  <si>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</si>
  <si>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</si>
  <si>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</si>
  <si>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</si>
  <si>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</si>
  <si>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</si>
  <si>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</si>
  <si>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</si>
  <si>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</si>
  <si>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</si>
  <si>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</si>
  <si>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</si>
  <si>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</si>
  <si>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</si>
  <si>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</si>
  <si>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</si>
  <si>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</si>
  <si>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</si>
  <si>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</si>
  <si>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</si>
  <si>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</si>
  <si>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</si>
  <si>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</si>
  <si>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</si>
  <si>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</si>
  <si>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</si>
  <si>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</si>
  <si>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</si>
  <si>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</si>
  <si>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</si>
  <si>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</si>
  <si>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</si>
  <si>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</si>
  <si>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</si>
  <si>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</si>
  <si>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</si>
  <si>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</si>
  <si>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</si>
  <si>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</si>
  <si>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</si>
  <si>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</si>
  <si>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</si>
  <si>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</si>
  <si>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</si>
  <si>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</si>
  <si>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</si>
  <si>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</si>
  <si>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</si>
  <si>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</si>
  <si>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</si>
  <si>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</si>
  <si>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</si>
  <si>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</si>
  <si>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</si>
  <si>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</si>
  <si>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</si>
  <si>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</si>
  <si>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</si>
  <si>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</si>
  <si>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</si>
  <si>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</si>
  <si>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</si>
  <si>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</si>
  <si>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</si>
  <si>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</si>
  <si>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</si>
  <si>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</si>
  <si>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</si>
  <si>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</si>
  <si>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</si>
  <si>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</si>
  <si>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</si>
  <si>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</si>
  <si>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</si>
  <si>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</si>
  <si>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</si>
  <si>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</si>
  <si>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</si>
  <si>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</si>
  <si>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</si>
  <si>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</si>
  <si>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</si>
  <si>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</si>
  <si>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</si>
  <si>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</si>
  <si>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</si>
  <si>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</si>
  <si>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</si>
  <si>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</si>
  <si>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</si>
  <si>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</si>
  <si>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</si>
  <si>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</si>
  <si>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</si>
  <si>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</si>
  <si>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</si>
  <si>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</si>
  <si>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</si>
  <si>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</si>
  <si>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</si>
  <si>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</si>
  <si>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</si>
  <si>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</si>
  <si>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</si>
  <si>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</si>
  <si>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</si>
  <si>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</si>
  <si>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</si>
  <si>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</si>
  <si>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</si>
  <si>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</si>
  <si>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</si>
  <si>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</si>
  <si>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</si>
  <si>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</si>
  <si>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</si>
  <si>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</si>
  <si>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</si>
  <si>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</si>
  <si>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</si>
  <si>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</si>
  <si>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</si>
  <si>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</si>
  <si>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</si>
  <si>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</si>
  <si>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</si>
  <si>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</si>
  <si>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</si>
  <si>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</si>
  <si>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</si>
  <si>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</si>
  <si>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</si>
  <si>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</si>
  <si>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</si>
  <si>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</si>
  <si>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</si>
  <si>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</si>
  <si>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</si>
  <si>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</si>
  <si>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</si>
  <si>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</si>
  <si>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</si>
  <si>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</si>
  <si>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</si>
  <si>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</si>
  <si>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</si>
  <si>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</si>
  <si>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</si>
  <si>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</si>
  <si>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</si>
  <si>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</si>
  <si>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</si>
  <si>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</si>
  <si>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</si>
  <si>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</si>
  <si>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</si>
  <si>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</si>
  <si>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</si>
  <si>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</si>
  <si>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</si>
  <si>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</si>
  <si>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</si>
  <si>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</si>
  <si>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</si>
  <si>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</si>
  <si>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</si>
  <si>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</si>
  <si>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</si>
  <si>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</si>
  <si>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</si>
  <si>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</si>
  <si>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</si>
  <si>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</si>
  <si>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</si>
  <si>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</si>
  <si>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</si>
  <si>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</si>
  <si>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</si>
  <si>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</si>
  <si>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</si>
  <si>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</si>
  <si>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</si>
  <si>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</si>
  <si>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</si>
  <si>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</si>
  <si>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</si>
  <si>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</si>
  <si>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</si>
  <si>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</si>
  <si>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</si>
  <si>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</si>
  <si>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</si>
  <si>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</si>
  <si>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</si>
  <si>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</si>
  <si>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</si>
  <si>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</si>
  <si>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</si>
  <si>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</si>
  <si>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</si>
  <si>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</si>
  <si>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</si>
  <si>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</si>
  <si>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</si>
  <si>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</si>
  <si>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</si>
  <si>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</si>
  <si>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</si>
  <si>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</si>
  <si>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</si>
  <si>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</si>
  <si>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</si>
  <si>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</si>
  <si>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</si>
  <si>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</si>
  <si>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</si>
  <si>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</si>
  <si>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</si>
  <si>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</si>
  <si>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</si>
  <si>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</si>
  <si>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</si>
  <si>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</si>
  <si>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</si>
  <si>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</si>
  <si>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</si>
  <si>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</si>
  <si>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</si>
  <si>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</si>
  <si>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</si>
  <si>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</si>
  <si>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</si>
  <si>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</si>
  <si>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</si>
  <si>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</si>
  <si>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</si>
  <si>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</si>
  <si>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</si>
  <si>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</si>
  <si>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</si>
  <si>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</si>
  <si>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</si>
  <si>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</si>
  <si>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</si>
  <si>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</si>
  <si>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</si>
  <si>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</si>
  <si>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</si>
  <si>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</si>
  <si>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</si>
  <si>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</si>
  <si>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</si>
  <si>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</si>
  <si>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</si>
  <si>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</si>
  <si>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</si>
  <si>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</si>
  <si>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</si>
  <si>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</si>
  <si>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</si>
  <si>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</si>
  <si>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</si>
  <si>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</si>
  <si>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</si>
  <si>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</si>
  <si>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</si>
  <si>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</si>
  <si>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</si>
  <si>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</si>
  <si>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</si>
  <si>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</si>
  <si>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</si>
  <si>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</si>
  <si>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</si>
  <si>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</si>
  <si>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</si>
  <si>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</si>
  <si>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</si>
  <si>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</si>
  <si>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</si>
  <si>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</si>
  <si>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</si>
  <si>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</si>
  <si>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</si>
  <si>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</si>
  <si>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</si>
  <si>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</si>
  <si>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</si>
  <si>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</si>
  <si>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</si>
  <si>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</si>
  <si>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</si>
  <si>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</si>
  <si>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</si>
  <si>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</si>
  <si>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</si>
  <si>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</si>
  <si>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</si>
  <si>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</si>
  <si>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</si>
  <si>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</si>
  <si>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</si>
  <si>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</si>
  <si>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</si>
  <si>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</si>
  <si>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</si>
  <si>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</si>
  <si>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</si>
  <si>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</si>
  <si>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</si>
  <si>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</si>
  <si>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</si>
  <si>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</si>
  <si>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</si>
  <si>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</si>
  <si>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</si>
  <si>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</si>
  <si>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</si>
  <si>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</si>
  <si>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</si>
  <si>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</si>
  <si>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</si>
  <si>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</si>
  <si>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</si>
  <si>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</si>
  <si>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</si>
  <si>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</si>
  <si>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</si>
  <si>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</si>
  <si>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</si>
  <si>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</si>
  <si>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</si>
  <si>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</si>
  <si>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</si>
  <si>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</si>
  <si>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</si>
  <si>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</si>
  <si>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</si>
  <si>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</si>
  <si>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</si>
  <si>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</si>
  <si>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</si>
  <si>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</si>
  <si>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</si>
  <si>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</si>
  <si>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</si>
  <si>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</si>
  <si>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</si>
  <si>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</si>
  <si>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</si>
  <si>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</si>
  <si>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</si>
  <si>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</si>
  <si>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</si>
  <si>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</si>
  <si>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</si>
  <si>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</si>
  <si>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</si>
  <si>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</si>
  <si>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</si>
  <si>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</si>
  <si>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</si>
  <si>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</si>
  <si>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</si>
  <si>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</si>
  <si>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</si>
  <si>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</si>
  <si>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</si>
  <si>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</si>
  <si>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</si>
  <si>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</si>
  <si>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</si>
  <si>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</si>
  <si>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</si>
  <si>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</si>
  <si>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</si>
  <si>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</si>
  <si>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</si>
  <si>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</si>
  <si>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</si>
  <si>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</si>
  <si>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</si>
  <si>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</si>
  <si>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</si>
  <si>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</si>
  <si>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</si>
  <si>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</si>
  <si>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</si>
  <si>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</si>
  <si>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</si>
  <si>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</si>
  <si>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</si>
  <si>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</si>
  <si>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</si>
  <si>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</si>
  <si>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</si>
  <si>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</si>
  <si>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</si>
  <si>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</si>
  <si>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</si>
  <si>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</si>
  <si>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</si>
  <si>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</si>
  <si>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</si>
  <si>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</si>
  <si>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</si>
  <si>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</si>
  <si>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</si>
  <si>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</si>
  <si>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</si>
  <si>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</si>
  <si>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</si>
  <si>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</si>
  <si>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</si>
  <si>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</si>
  <si>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</si>
  <si>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</si>
  <si>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</si>
  <si>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</si>
  <si>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</si>
  <si>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</si>
  <si>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</si>
  <si>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</si>
  <si>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</si>
  <si>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</si>
  <si>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</si>
  <si>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</si>
  <si>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</si>
  <si>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</si>
  <si>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</si>
  <si>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</si>
  <si>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</si>
  <si>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</si>
  <si>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</si>
  <si>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</si>
  <si>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</si>
  <si>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</si>
  <si>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</si>
  <si>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</si>
  <si>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</si>
  <si>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</si>
  <si>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</si>
  <si>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</si>
  <si>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</si>
  <si>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</si>
  <si>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</si>
  <si>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</si>
  <si>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</si>
  <si>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</si>
  <si>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</si>
  <si>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</si>
  <si>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</si>
  <si>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</si>
  <si>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</si>
  <si>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</si>
  <si>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</si>
  <si>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</si>
  <si>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</si>
  <si>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</si>
  <si>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</si>
  <si>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</si>
  <si>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</si>
  <si>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</si>
  <si>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</si>
  <si>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</si>
  <si>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</si>
  <si>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</si>
  <si>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</si>
  <si>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</si>
  <si>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</si>
  <si>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</si>
  <si>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</si>
  <si>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</si>
  <si>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</si>
  <si>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</si>
  <si>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</si>
  <si>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</si>
  <si>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</si>
  <si>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</si>
  <si>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</si>
  <si>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</si>
  <si>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</si>
  <si>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</si>
  <si>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</si>
  <si>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</si>
  <si>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</si>
  <si>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</si>
  <si>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</si>
  <si>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</si>
  <si>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</si>
  <si>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</si>
  <si>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</si>
  <si>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</si>
  <si>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</si>
  <si>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</si>
  <si>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</si>
  <si>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</si>
  <si>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</si>
  <si>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</si>
  <si>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</si>
  <si>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</si>
  <si>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</si>
  <si>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</si>
  <si>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</si>
  <si>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</si>
  <si>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</si>
  <si>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</si>
  <si>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</si>
  <si>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</si>
  <si>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</si>
  <si>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</si>
  <si>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</si>
  <si>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</si>
  <si>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</si>
  <si>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</si>
  <si>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</si>
  <si>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</si>
  <si>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</si>
  <si>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</si>
  <si>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</si>
  <si>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</si>
  <si>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</si>
  <si>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</si>
  <si>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</si>
  <si>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</si>
  <si>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</si>
  <si>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</si>
  <si>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</si>
  <si>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</si>
  <si>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</si>
  <si>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</si>
  <si>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</si>
  <si>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</si>
  <si>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</si>
  <si>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</si>
  <si>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</si>
  <si>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</si>
  <si>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</si>
  <si>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</si>
  <si>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</si>
  <si>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</si>
  <si>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</si>
  <si>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</si>
  <si>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</si>
  <si>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</si>
  <si>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</si>
  <si>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</si>
  <si>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</si>
  <si>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</si>
  <si>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</si>
  <si>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</si>
  <si>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</si>
  <si>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</si>
  <si>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</si>
  <si>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</si>
  <si>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</si>
  <si>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</si>
  <si>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</si>
  <si>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</si>
  <si>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</si>
  <si>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</si>
  <si>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</si>
  <si>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</si>
  <si>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</si>
  <si>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</si>
  <si>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</si>
  <si>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</si>
  <si>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</si>
  <si>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</si>
  <si>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</si>
  <si>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</si>
  <si>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</si>
  <si>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</si>
  <si>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</si>
  <si>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</si>
  <si>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</si>
  <si>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</si>
  <si>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</si>
  <si>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</si>
  <si>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</si>
  <si>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</si>
  <si>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</si>
  <si>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</si>
  <si>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</si>
  <si>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</si>
  <si>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</si>
  <si>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</si>
  <si>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</si>
  <si>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</si>
  <si>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</si>
  <si>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</si>
  <si>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</si>
  <si>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</si>
  <si>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</si>
  <si>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</si>
  <si>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</si>
  <si>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</si>
  <si>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</si>
  <si>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</si>
  <si>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</si>
  <si>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</si>
  <si>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</si>
  <si>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</si>
  <si>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</si>
  <si>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</si>
  <si>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</si>
  <si>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</si>
  <si>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</si>
  <si>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</si>
  <si>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</si>
  <si>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</si>
  <si>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</si>
  <si>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</si>
  <si>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</si>
  <si>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</si>
  <si>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</si>
  <si>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</si>
  <si>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</si>
  <si>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</si>
  <si>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</si>
  <si>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</si>
  <si>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</si>
  <si>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</si>
  <si>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</si>
  <si>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</si>
  <si>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</si>
  <si>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</si>
  <si>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</si>
  <si>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</si>
  <si>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</si>
  <si>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</si>
  <si>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</si>
  <si>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</si>
  <si>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</si>
  <si>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</si>
  <si>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</si>
  <si>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</si>
  <si>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</si>
  <si>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</si>
  <si>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</si>
  <si>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</si>
  <si>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</si>
  <si>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</si>
  <si>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</si>
  <si>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</si>
  <si>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</si>
  <si>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</si>
  <si>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</si>
  <si>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</si>
  <si>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</si>
  <si>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</si>
  <si>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</si>
  <si>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</si>
  <si>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</si>
  <si>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</si>
  <si>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</si>
  <si>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</si>
  <si>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</si>
  <si>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</si>
  <si>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</si>
  <si>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</si>
  <si>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</si>
  <si>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</si>
  <si>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</si>
  <si>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</si>
  <si>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</si>
  <si>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</si>
  <si>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</si>
  <si>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</si>
  <si>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</si>
  <si>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</si>
  <si>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</si>
  <si>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</si>
  <si>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</si>
  <si>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</si>
  <si>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</si>
  <si>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</si>
  <si>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</si>
  <si>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</si>
  <si>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</si>
  <si>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</si>
  <si>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</si>
  <si>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</si>
  <si>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</si>
  <si>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</si>
  <si>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</si>
  <si>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</si>
  <si>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</si>
  <si>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</si>
  <si>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</si>
  <si>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</si>
  <si>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</si>
  <si>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</si>
  <si>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</si>
  <si>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</si>
  <si>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</si>
  <si>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</si>
  <si>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</si>
  <si>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</si>
  <si>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</si>
  <si>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</si>
  <si>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</si>
  <si>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</si>
  <si>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</si>
  <si>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</si>
  <si>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</si>
  <si>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</si>
  <si>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</si>
  <si>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</si>
  <si>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</si>
  <si>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</si>
  <si>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</si>
  <si>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</si>
  <si>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</si>
  <si>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</si>
  <si>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</si>
  <si>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</si>
  <si>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</si>
  <si>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</si>
  <si>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</si>
  <si>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</si>
  <si>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</si>
  <si>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</si>
  <si>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</si>
  <si>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</si>
  <si>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</si>
  <si>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</si>
  <si>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</si>
  <si>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</si>
  <si>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</si>
  <si>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</si>
  <si>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</si>
  <si>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</si>
  <si>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</si>
  <si>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</si>
  <si>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</si>
  <si>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</si>
  <si>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</si>
  <si>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</si>
  <si>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</si>
  <si>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</si>
  <si>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</si>
  <si>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</si>
  <si>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</si>
  <si>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</si>
  <si>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</si>
  <si>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</si>
  <si>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</si>
  <si>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</si>
  <si>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</si>
  <si>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</si>
  <si>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</si>
  <si>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</si>
  <si>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</si>
  <si>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</si>
  <si>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</si>
  <si>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</si>
  <si>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</si>
  <si>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</si>
  <si>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</si>
  <si>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</si>
  <si>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</si>
  <si>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</si>
  <si>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</si>
  <si>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</si>
  <si>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</si>
  <si>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</si>
  <si>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</si>
  <si>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</si>
  <si>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</si>
  <si>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</si>
  <si>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</si>
  <si>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</si>
  <si>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</si>
  <si>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</si>
  <si>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</si>
  <si>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</si>
  <si>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</si>
  <si>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</si>
  <si>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</si>
  <si>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</si>
  <si>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</si>
  <si>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</si>
  <si>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</si>
  <si>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</si>
  <si>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</si>
  <si>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</si>
  <si>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</si>
  <si>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</si>
  <si>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</si>
  <si>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</si>
  <si>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</si>
  <si>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</si>
  <si>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</si>
  <si>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</si>
  <si>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</si>
  <si>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</si>
  <si>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</si>
  <si>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</si>
  <si>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</si>
  <si>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</si>
  <si>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</si>
  <si>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</si>
  <si>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</si>
  <si>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</si>
  <si>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</si>
  <si>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</si>
  <si>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</si>
  <si>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</si>
  <si>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</si>
  <si>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</si>
  <si>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</si>
  <si>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</si>
  <si>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</si>
  <si>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</si>
  <si>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</si>
  <si>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</si>
  <si>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</si>
  <si>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</si>
  <si>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</si>
  <si>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</si>
  <si>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</si>
  <si>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</si>
  <si>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</si>
  <si>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</si>
  <si>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</si>
  <si>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</si>
  <si>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</si>
  <si>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</si>
  <si>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</si>
  <si>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</si>
  <si>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</si>
  <si>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</si>
  <si>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</si>
  <si>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</si>
  <si>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</si>
  <si>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</si>
  <si>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</si>
  <si>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</si>
  <si>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</si>
  <si>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</si>
  <si>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</si>
  <si>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</si>
  <si>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</si>
  <si>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</si>
  <si>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</si>
  <si>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</si>
  <si>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</si>
  <si>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</si>
  <si>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</si>
  <si>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</si>
  <si>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</si>
  <si>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</si>
  <si>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</si>
  <si>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</si>
  <si>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</si>
  <si>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</si>
  <si>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</si>
  <si>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</si>
  <si>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</si>
  <si>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</si>
  <si>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</si>
  <si>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</si>
  <si>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</si>
  <si>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</si>
  <si>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</si>
  <si>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</si>
  <si>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</si>
  <si>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</si>
  <si>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</si>
  <si>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</si>
  <si>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</si>
  <si>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</si>
  <si>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</si>
  <si>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</si>
  <si>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</si>
  <si>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</si>
  <si>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</si>
  <si>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</si>
  <si>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</si>
  <si>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</si>
  <si>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</si>
  <si>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</si>
  <si>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</si>
  <si>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</si>
  <si>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</si>
  <si>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</si>
  <si>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</si>
  <si>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</si>
  <si>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</si>
  <si>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</si>
  <si>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</si>
  <si>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</si>
  <si>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</si>
  <si>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</si>
  <si>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</si>
  <si>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</si>
  <si>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</si>
  <si>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</si>
  <si>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</si>
  <si>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</si>
  <si>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</si>
  <si>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</si>
  <si>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</si>
  <si>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</si>
  <si>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</si>
  <si>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</si>
  <si>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</si>
  <si>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</si>
  <si>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</si>
  <si>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</si>
  <si>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</si>
  <si>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</si>
  <si>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</si>
  <si>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</si>
  <si>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</si>
  <si>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</si>
  <si>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</si>
  <si>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</si>
  <si>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</si>
  <si>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</si>
  <si>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</si>
  <si>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</si>
  <si>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</si>
  <si>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</si>
  <si>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</si>
  <si>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</si>
  <si>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</si>
  <si>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</si>
  <si>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</si>
  <si>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</si>
  <si>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</si>
  <si>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</si>
  <si>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</si>
  <si>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</si>
  <si>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</si>
  <si>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</si>
  <si>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</si>
  <si>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</si>
  <si>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</si>
  <si>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</si>
  <si>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</si>
  <si>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</si>
  <si>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</si>
  <si>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</si>
  <si>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</si>
  <si>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</si>
  <si>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</si>
  <si>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</si>
  <si>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</si>
  <si>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</si>
  <si>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</si>
  <si>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</si>
  <si>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</si>
  <si>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</si>
  <si>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</si>
  <si>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</si>
  <si>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</si>
  <si>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</si>
  <si>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</si>
  <si>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</si>
  <si>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</si>
  <si>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</si>
  <si>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</si>
  <si>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</si>
  <si>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</si>
  <si>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</si>
  <si>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</si>
  <si>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</si>
  <si>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</si>
  <si>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</si>
  <si>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</si>
  <si>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</si>
  <si>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</si>
  <si>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</si>
  <si>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</si>
  <si>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</si>
  <si>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</si>
  <si>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</si>
  <si>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</si>
  <si>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</si>
  <si>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</si>
  <si>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</si>
  <si>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</si>
  <si>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</si>
  <si>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</si>
  <si>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</si>
  <si>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</si>
  <si>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</si>
  <si>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</si>
  <si>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</si>
  <si>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</si>
  <si>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</si>
  <si>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</si>
  <si>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</si>
  <si>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</si>
  <si>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</si>
  <si>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</si>
  <si>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</si>
  <si>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</si>
  <si>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</si>
  <si>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</si>
  <si>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</si>
  <si>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</si>
  <si>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</si>
  <si>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</si>
  <si>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</si>
  <si>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</si>
  <si>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</si>
  <si>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</si>
  <si>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</si>
  <si>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</si>
  <si>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</si>
  <si>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</si>
  <si>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</si>
  <si>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</si>
  <si>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</si>
  <si>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</si>
  <si>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</si>
  <si>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</si>
  <si>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</si>
  <si>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</si>
  <si>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</si>
  <si>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</si>
  <si>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</si>
  <si>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</si>
  <si>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</si>
  <si>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</si>
  <si>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</si>
  <si>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</si>
  <si>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</si>
  <si>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</si>
  <si>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</si>
  <si>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</si>
  <si>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</si>
  <si>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</si>
  <si>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</si>
  <si>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</si>
  <si>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</si>
  <si>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</si>
  <si>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</si>
  <si>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</si>
  <si>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</si>
  <si>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</si>
  <si>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</si>
  <si>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</si>
  <si>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</si>
  <si>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</si>
  <si>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</si>
  <si>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</si>
  <si>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</si>
  <si>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</si>
  <si>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</si>
  <si>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</si>
  <si>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</si>
  <si>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</si>
  <si>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</si>
  <si>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</si>
  <si>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</si>
  <si>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</si>
  <si>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</si>
  <si>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</si>
  <si>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</si>
  <si>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</si>
  <si>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</si>
  <si>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</si>
  <si>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</si>
  <si>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</si>
  <si>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</si>
  <si>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</si>
  <si>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</si>
  <si>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</si>
  <si>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</si>
  <si>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</si>
  <si>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</si>
  <si>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</si>
  <si>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</si>
  <si>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</si>
  <si>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</si>
  <si>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</si>
  <si>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</si>
  <si>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</si>
  <si>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</si>
  <si>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</si>
  <si>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</si>
  <si>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</si>
  <si>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</si>
  <si>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</si>
  <si>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</si>
  <si>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</si>
  <si>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</si>
  <si>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</si>
  <si>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</si>
  <si>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</si>
  <si>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</si>
  <si>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</si>
  <si>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</si>
  <si>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</si>
  <si>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</si>
  <si>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</si>
  <si>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</si>
  <si>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</si>
  <si>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</si>
  <si>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</si>
  <si>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</si>
  <si>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</si>
  <si>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</si>
  <si>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</si>
  <si>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</si>
  <si>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</si>
  <si>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</si>
  <si>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</si>
  <si>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</si>
  <si>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</si>
  <si>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</si>
  <si>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</si>
  <si>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</si>
  <si>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</si>
  <si>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</si>
  <si>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</si>
  <si>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</si>
  <si>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</si>
  <si>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</si>
  <si>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</si>
  <si>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</si>
  <si>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</si>
  <si>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</si>
  <si>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</si>
  <si>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</si>
  <si>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</si>
  <si>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</si>
  <si>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</si>
  <si>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</si>
  <si>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</si>
  <si>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</si>
  <si>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</si>
  <si>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</si>
  <si>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</si>
  <si>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</si>
  <si>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</si>
  <si>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</si>
  <si>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</si>
  <si>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</si>
  <si>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</si>
  <si>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</si>
  <si>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</si>
  <si>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</si>
  <si>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</si>
  <si>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</si>
  <si>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</si>
  <si>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</si>
  <si>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</si>
  <si>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</si>
  <si>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</si>
  <si>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</si>
  <si>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</si>
  <si>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</si>
  <si>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</si>
  <si>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</si>
  <si>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</si>
  <si>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</si>
  <si>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</si>
  <si>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</si>
  <si>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</si>
  <si>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</si>
  <si>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</si>
  <si>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</si>
  <si>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</si>
  <si>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</si>
  <si>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</si>
  <si>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</si>
  <si>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</si>
  <si>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</si>
  <si>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</si>
  <si>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</si>
  <si>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</si>
  <si>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</si>
  <si>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</si>
  <si>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</si>
  <si>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</si>
  <si>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</si>
  <si>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</si>
  <si>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</si>
  <si>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</si>
  <si>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</si>
  <si>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</si>
  <si>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</si>
  <si>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</si>
  <si>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</si>
  <si>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</si>
  <si>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</si>
  <si>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</si>
  <si>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</si>
  <si>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</si>
  <si>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</si>
  <si>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</si>
  <si>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</si>
  <si>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</si>
  <si>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</si>
  <si>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</si>
  <si>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</si>
  <si>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</si>
  <si>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</si>
  <si>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</si>
  <si>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</si>
  <si>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</si>
  <si>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</si>
  <si>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</si>
  <si>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</si>
  <si>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</si>
  <si>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</si>
  <si>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</si>
  <si>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</si>
  <si>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</si>
  <si>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</si>
  <si>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</si>
  <si>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</si>
  <si>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</si>
  <si>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</si>
  <si>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</si>
  <si>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</si>
  <si>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</si>
  <si>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</si>
  <si>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</si>
  <si>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</si>
  <si>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</si>
  <si>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</si>
  <si>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</si>
  <si>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</si>
  <si>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</si>
  <si>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</si>
  <si>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</si>
  <si>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</si>
  <si>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</si>
  <si>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</si>
  <si>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</si>
  <si>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</si>
  <si>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</si>
  <si>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</si>
  <si>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</si>
  <si>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</si>
  <si>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</si>
  <si>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</si>
  <si>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</si>
  <si>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</si>
  <si>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</si>
  <si>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</si>
  <si>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</si>
  <si>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</si>
  <si>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</si>
  <si>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</si>
  <si>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</si>
  <si>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</si>
  <si>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</si>
  <si>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</si>
  <si>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</si>
  <si>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</si>
  <si>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</si>
  <si>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</si>
  <si>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</si>
  <si>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</si>
  <si>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</si>
  <si>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</si>
  <si>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</si>
  <si>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</si>
  <si>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</si>
  <si>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</si>
  <si>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</si>
  <si>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</si>
  <si>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</si>
  <si>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</si>
  <si>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</si>
  <si>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</si>
  <si>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</si>
  <si>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</si>
  <si>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</si>
  <si>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</si>
  <si>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</si>
  <si>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</si>
  <si>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</si>
  <si>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</si>
  <si>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</si>
  <si>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</si>
  <si>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</si>
  <si>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</si>
  <si>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</si>
  <si>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</si>
  <si>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</si>
  <si>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</si>
  <si>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</si>
  <si>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</si>
  <si>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</si>
  <si>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</si>
  <si>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</si>
  <si>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</si>
  <si>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</si>
  <si>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</si>
  <si>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</si>
  <si>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</si>
  <si>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</si>
  <si>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</si>
  <si>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</si>
  <si>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</si>
  <si>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</si>
  <si>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</si>
  <si>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</si>
  <si>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</si>
  <si>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</si>
  <si>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</si>
  <si>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</si>
  <si>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</si>
  <si>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</si>
  <si>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</si>
  <si>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</si>
  <si>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</si>
  <si>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</si>
  <si>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</si>
  <si>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</si>
  <si>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</si>
  <si>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</si>
  <si>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</si>
  <si>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</si>
  <si>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</si>
  <si>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</si>
  <si>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</si>
  <si>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</si>
  <si>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</si>
  <si>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</si>
  <si>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</si>
  <si>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</si>
  <si>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</si>
  <si>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</si>
  <si>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</si>
  <si>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</si>
  <si>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</si>
  <si>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</si>
  <si>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</si>
  <si>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</si>
  <si>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</si>
  <si>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</si>
  <si>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</si>
  <si>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</si>
  <si>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</si>
  <si>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</si>
  <si>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</si>
  <si>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</si>
  <si>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</si>
  <si>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</si>
  <si>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</si>
  <si>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</si>
  <si>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</si>
  <si>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</si>
  <si>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</si>
  <si>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</si>
  <si>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</si>
  <si>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</si>
  <si>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</si>
  <si>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</si>
  <si>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</si>
  <si>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</si>
  <si>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</si>
  <si>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</si>
  <si>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</si>
  <si>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</si>
  <si>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</si>
  <si>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</si>
  <si>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</si>
  <si>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</si>
  <si>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</si>
  <si>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</si>
  <si>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</si>
  <si>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</si>
  <si>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</si>
  <si>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</si>
  <si>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</si>
  <si>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</si>
  <si>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</si>
  <si>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</si>
  <si>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</si>
  <si>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</si>
  <si>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</si>
  <si>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</si>
  <si>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</si>
  <si>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</si>
  <si>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</si>
  <si>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</si>
  <si>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</si>
  <si>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</si>
  <si>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</si>
  <si>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</si>
  <si>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</si>
  <si>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</si>
  <si>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</si>
  <si>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</si>
  <si>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</si>
  <si>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</si>
  <si>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</si>
  <si>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</si>
  <si>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</si>
  <si>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</si>
  <si>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</si>
  <si>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</si>
  <si>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</si>
  <si>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</si>
  <si>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</si>
  <si>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</si>
  <si>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</si>
  <si>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</si>
  <si>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</si>
  <si>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</si>
  <si>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</si>
  <si>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</si>
  <si>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</si>
  <si>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</si>
  <si>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</si>
  <si>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</si>
  <si>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</si>
  <si>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</si>
  <si>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</si>
  <si>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</si>
  <si>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</si>
  <si>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</si>
  <si>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</si>
  <si>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</si>
  <si>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</si>
  <si>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</si>
  <si>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</si>
  <si>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</si>
  <si>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</si>
  <si>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</si>
  <si>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</si>
  <si>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</si>
  <si>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</si>
  <si>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</si>
  <si>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</si>
  <si>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</si>
  <si>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</si>
  <si>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</si>
  <si>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</si>
  <si>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</si>
  <si>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</si>
  <si>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</si>
  <si>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</si>
  <si>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</si>
  <si>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</si>
  <si>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</si>
  <si>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</si>
  <si>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</si>
  <si>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</si>
  <si>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</si>
  <si>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</si>
  <si>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</si>
  <si>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</si>
  <si>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</si>
  <si>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</si>
  <si>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</si>
  <si>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</si>
  <si>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</si>
  <si>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</si>
  <si>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</si>
  <si>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</si>
  <si>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</si>
  <si>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</si>
  <si>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</si>
  <si>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</si>
  <si>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</si>
  <si>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</si>
  <si>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</si>
  <si>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</si>
  <si>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</si>
  <si>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</si>
  <si>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</si>
  <si>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</si>
  <si>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</si>
  <si>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</si>
  <si>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</si>
  <si>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</si>
  <si>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</si>
  <si>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</si>
  <si>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</si>
  <si>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</si>
  <si>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</si>
  <si>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</si>
  <si>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</si>
  <si>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</si>
  <si>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</si>
  <si>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</si>
  <si>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</si>
  <si>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</si>
  <si>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</si>
  <si>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</si>
  <si>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</si>
  <si>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</si>
  <si>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</si>
  <si>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</si>
  <si>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</si>
  <si>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</si>
  <si>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</si>
  <si>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</si>
  <si>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</si>
  <si>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</si>
  <si>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</si>
  <si>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</si>
  <si>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</si>
  <si>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</si>
  <si>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</si>
  <si>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</si>
  <si>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</si>
  <si>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</si>
  <si>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</si>
  <si>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</si>
  <si>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</si>
  <si>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</si>
  <si>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</si>
  <si>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</si>
  <si>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</si>
  <si>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</si>
  <si>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</si>
  <si>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</si>
  <si>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</si>
  <si>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</si>
  <si>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</si>
  <si>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</si>
  <si>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</si>
  <si>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</si>
  <si>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</si>
  <si>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</si>
  <si>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</si>
  <si>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</si>
  <si>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</si>
  <si>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</si>
  <si>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</si>
  <si>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</si>
  <si>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</si>
  <si>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</si>
  <si>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</si>
  <si>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</si>
  <si>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</si>
  <si>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</si>
  <si>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</si>
  <si>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</si>
  <si>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</si>
  <si>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</si>
  <si>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</si>
  <si>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</si>
  <si>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</si>
  <si>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</si>
  <si>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</si>
  <si>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</si>
  <si>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</si>
  <si>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</si>
  <si>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</si>
  <si>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</si>
  <si>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</si>
  <si>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</si>
  <si>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</si>
  <si>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</si>
  <si>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</si>
  <si>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</si>
  <si>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</si>
  <si>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</si>
  <si>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</si>
  <si>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</si>
  <si>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</si>
  <si>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</si>
  <si>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</si>
  <si>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</si>
  <si>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</si>
  <si>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</si>
  <si>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</si>
  <si>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</si>
  <si>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</si>
  <si>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</si>
  <si>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</si>
  <si>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</si>
  <si>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</si>
  <si>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</si>
  <si>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</si>
  <si>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</si>
  <si>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</si>
  <si>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</si>
  <si>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</si>
  <si>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</si>
  <si>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</si>
  <si>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</si>
  <si>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</si>
  <si>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</si>
  <si>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</si>
  <si>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</si>
  <si>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</si>
  <si>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</si>
  <si>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</si>
  <si>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</si>
  <si>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</si>
  <si>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</si>
  <si>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</si>
  <si>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</si>
  <si>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</si>
  <si>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</si>
  <si>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</si>
  <si>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</si>
  <si>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</si>
  <si>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</si>
  <si>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</si>
  <si>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</si>
  <si>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</si>
  <si>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</si>
  <si>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</si>
  <si>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</si>
  <si>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</si>
  <si>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</si>
  <si>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</si>
  <si>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</si>
  <si>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</si>
  <si>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</si>
  <si>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</si>
  <si>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</si>
  <si>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</si>
  <si>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</si>
  <si>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</si>
  <si>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</si>
  <si>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</si>
  <si>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</si>
  <si>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</si>
  <si>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</si>
  <si>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</si>
  <si>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</si>
  <si>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</si>
  <si>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</si>
  <si>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</si>
  <si>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</si>
  <si>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</si>
  <si>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</si>
  <si>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</si>
  <si>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</si>
  <si>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</si>
  <si>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</si>
  <si>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</si>
  <si>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</si>
  <si>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</si>
  <si>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</si>
  <si>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</si>
  <si>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</si>
  <si>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</si>
  <si>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</si>
  <si>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</si>
  <si>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</si>
  <si>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</si>
  <si>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</si>
  <si>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</si>
  <si>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</si>
  <si>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</si>
  <si>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</si>
  <si>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</si>
  <si>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</si>
  <si>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</si>
  <si>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</si>
  <si>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</si>
  <si>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</si>
  <si>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</si>
  <si>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</si>
  <si>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</si>
  <si>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</si>
  <si>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</si>
  <si>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</si>
  <si>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</si>
  <si>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</si>
  <si>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</si>
  <si>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</si>
  <si>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</si>
  <si>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</si>
  <si>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</si>
  <si>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</si>
  <si>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</si>
  <si>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</si>
  <si>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</si>
  <si>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</si>
  <si>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</si>
  <si>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</si>
  <si>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</si>
  <si>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</si>
  <si>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</si>
  <si>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</si>
  <si>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</si>
  <si>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</si>
  <si>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</si>
  <si>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</si>
  <si>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</si>
  <si>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</si>
  <si>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</si>
  <si>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</si>
  <si>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</si>
  <si>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</si>
  <si>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</si>
  <si>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</si>
  <si>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</si>
  <si>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</si>
  <si>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</si>
  <si>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</si>
  <si>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</si>
  <si>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</si>
  <si>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</si>
  <si>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</si>
  <si>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</si>
  <si>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</si>
  <si>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</si>
  <si>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</si>
  <si>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</si>
  <si>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</si>
  <si>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</si>
  <si>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</si>
  <si>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</si>
  <si>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</si>
  <si>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</si>
  <si>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</si>
  <si>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</si>
  <si>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</si>
  <si>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</si>
  <si>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</si>
  <si>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</si>
  <si>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</si>
  <si>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</si>
  <si>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</si>
  <si>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</si>
  <si>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</si>
  <si>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</si>
  <si>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</si>
  <si>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</si>
  <si>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</si>
  <si>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</si>
  <si>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</si>
  <si>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</si>
  <si>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</si>
  <si>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</si>
  <si>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</si>
  <si>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</si>
  <si>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</si>
  <si>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</si>
  <si>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</si>
  <si>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</si>
  <si>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</si>
  <si>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</si>
  <si>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</si>
  <si>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</si>
  <si>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</si>
  <si>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</si>
  <si>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</si>
  <si>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</si>
  <si>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</si>
  <si>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</si>
  <si>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</si>
  <si>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</si>
  <si>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</si>
  <si>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</si>
  <si>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</si>
  <si>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</si>
  <si>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</si>
  <si>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</si>
  <si>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</si>
  <si>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</si>
  <si>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</si>
  <si>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</si>
  <si>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</si>
  <si>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</si>
  <si>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</si>
  <si>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</si>
  <si>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</si>
  <si>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</si>
  <si>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</si>
  <si>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</si>
  <si>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</si>
  <si>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</si>
  <si>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</si>
  <si>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</si>
  <si>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</si>
  <si>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</si>
  <si>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</si>
  <si>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</si>
  <si>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</si>
  <si>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</si>
  <si>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</si>
  <si>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</si>
  <si>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</si>
  <si>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</si>
  <si>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</si>
  <si>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</si>
  <si>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</si>
  <si>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</si>
  <si>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</si>
  <si>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</si>
  <si>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</si>
  <si>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</si>
  <si>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</si>
  <si>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</si>
  <si>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</si>
  <si>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</si>
  <si>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</si>
  <si>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</si>
  <si>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</si>
  <si>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</si>
  <si>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</si>
  <si>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</si>
  <si>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</si>
  <si>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</si>
  <si>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</si>
  <si>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</si>
  <si>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</si>
  <si>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</si>
  <si>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</si>
  <si>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</si>
  <si>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</si>
  <si>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</si>
  <si>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</si>
  <si>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</si>
  <si>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</si>
  <si>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</si>
  <si>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</si>
  <si>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</si>
  <si>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</si>
  <si>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</si>
  <si>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</si>
  <si>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</si>
  <si>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</si>
  <si>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</si>
  <si>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</si>
  <si>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</si>
  <si>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</si>
  <si>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</si>
  <si>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</si>
  <si>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</si>
  <si>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</si>
  <si>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</si>
  <si>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</si>
  <si>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</si>
  <si>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</si>
  <si>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</si>
  <si>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</si>
  <si>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</si>
  <si>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</si>
  <si>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</si>
  <si>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</si>
  <si>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</si>
  <si>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</si>
  <si>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</si>
  <si>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</si>
  <si>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</si>
  <si>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</si>
  <si>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</si>
  <si>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</si>
  <si>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</si>
  <si>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</si>
  <si>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</si>
  <si>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</si>
  <si>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</si>
  <si>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</si>
  <si>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</si>
  <si>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</si>
  <si>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</si>
  <si>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</si>
  <si>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</si>
  <si>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</si>
  <si>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</si>
  <si>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</si>
  <si>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</si>
  <si>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</si>
  <si>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</si>
  <si>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</si>
  <si>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</si>
  <si>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</si>
  <si>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</si>
  <si>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</si>
  <si>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</si>
  <si>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</si>
  <si>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</si>
  <si>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</si>
  <si>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</si>
  <si>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</si>
  <si>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</si>
  <si>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</si>
  <si>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</si>
  <si>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</si>
  <si>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</si>
  <si>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</si>
  <si>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</si>
  <si>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</si>
  <si>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</si>
  <si>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</si>
  <si>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</si>
  <si>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</si>
  <si>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</si>
  <si>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</si>
  <si>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</si>
  <si>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</si>
  <si>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</si>
  <si>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</si>
  <si>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</si>
  <si>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</si>
  <si>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</si>
  <si>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</si>
  <si>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</si>
  <si>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</si>
  <si>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</si>
  <si>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</si>
  <si>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</si>
  <si>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</si>
  <si>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</si>
  <si>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</si>
  <si>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</si>
  <si>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</si>
  <si>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</si>
  <si>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</si>
  <si>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</si>
  <si>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</si>
  <si>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</si>
  <si>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</si>
  <si>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</si>
  <si>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</si>
  <si>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</si>
  <si>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</si>
  <si>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</si>
  <si>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</si>
  <si>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</si>
  <si>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</si>
  <si>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</si>
  <si>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</si>
  <si>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</si>
  <si>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</si>
  <si>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</si>
  <si>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</si>
  <si>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</si>
  <si>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</si>
  <si>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</si>
  <si>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</si>
  <si>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</si>
  <si>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</si>
  <si>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</si>
  <si>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</si>
  <si>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</si>
  <si>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</si>
  <si>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</si>
  <si>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</si>
  <si>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</si>
  <si>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</si>
  <si>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</si>
  <si>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</si>
  <si>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</si>
  <si>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</si>
  <si>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</si>
  <si>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</si>
  <si>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</si>
  <si>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</si>
  <si>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</si>
  <si>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</si>
  <si>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</si>
  <si>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</si>
  <si>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</si>
  <si>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</si>
  <si>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</si>
  <si>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</si>
  <si>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</si>
  <si>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</si>
  <si>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</si>
  <si>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</si>
  <si>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</si>
  <si>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</si>
  <si>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</si>
  <si>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</si>
  <si>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</si>
  <si>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</si>
  <si>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</si>
  <si>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</si>
  <si>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</si>
  <si>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</si>
  <si>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</si>
  <si>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</si>
  <si>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</si>
  <si>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</si>
  <si>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</si>
  <si>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</si>
  <si>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</si>
  <si>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</si>
  <si>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</si>
  <si>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</si>
  <si>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</si>
  <si>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</si>
  <si>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</si>
  <si>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</si>
  <si>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</si>
  <si>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</si>
  <si>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</si>
  <si>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</si>
  <si>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</si>
  <si>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</si>
  <si>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</si>
  <si>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</si>
  <si>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</si>
  <si>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</si>
  <si>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</si>
  <si>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</si>
  <si>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</si>
  <si>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</si>
  <si>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</si>
  <si>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</si>
  <si>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</si>
  <si>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</si>
  <si>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</si>
  <si>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</si>
  <si>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</si>
  <si>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</si>
  <si>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</si>
  <si>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</si>
  <si>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</si>
  <si>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</si>
  <si>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</si>
  <si>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</si>
  <si>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</si>
  <si>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</si>
  <si>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</si>
  <si>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</si>
  <si>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</si>
  <si>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</si>
  <si>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</si>
  <si>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</si>
  <si>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</si>
  <si>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</si>
  <si>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</si>
  <si>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</si>
  <si>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</si>
  <si>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</si>
  <si>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</si>
  <si>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</si>
  <si>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</si>
  <si>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</si>
  <si>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</si>
  <si>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</si>
  <si>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</si>
  <si>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</si>
  <si>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</si>
  <si>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</si>
  <si>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</si>
  <si>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</si>
  <si>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</si>
  <si>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</si>
  <si>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</si>
  <si>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</si>
  <si>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</si>
  <si>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</si>
  <si>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</si>
  <si>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</si>
  <si>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</si>
  <si>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</si>
  <si>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</si>
  <si>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</si>
  <si>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</si>
  <si>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</si>
  <si>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</si>
  <si>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</si>
  <si>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</si>
  <si>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</si>
  <si>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</si>
  <si>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</si>
  <si>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</si>
  <si>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</si>
  <si>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</si>
  <si>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</si>
  <si>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</si>
  <si>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</si>
  <si>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</si>
  <si>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</si>
  <si>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</si>
  <si>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</si>
  <si>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</si>
  <si>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</si>
  <si>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</si>
  <si>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</si>
  <si>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</si>
  <si>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</si>
  <si>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</si>
  <si>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</si>
  <si>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</si>
  <si>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</si>
  <si>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</si>
  <si>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</si>
  <si>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</si>
  <si>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</si>
  <si>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</si>
  <si>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</si>
  <si>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</si>
  <si>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</si>
  <si>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</si>
  <si>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</si>
  <si>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</si>
  <si>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</si>
  <si>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</si>
  <si>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</si>
  <si>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</si>
  <si>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</si>
  <si>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</si>
  <si>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</si>
  <si>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</si>
  <si>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</si>
  <si>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</si>
  <si>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</si>
  <si>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</si>
  <si>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</si>
  <si>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</si>
  <si>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</si>
  <si>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</si>
  <si>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</si>
  <si>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</si>
  <si>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</si>
  <si>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</si>
  <si>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</si>
  <si>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</si>
  <si>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</si>
  <si>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</si>
  <si>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</si>
  <si>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</si>
  <si>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</si>
  <si>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</si>
  <si>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</si>
  <si>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</si>
  <si>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</si>
  <si>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</si>
  <si>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</si>
  <si>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</si>
  <si>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</si>
  <si>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</si>
  <si>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</si>
  <si>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</si>
  <si>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</si>
  <si>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</si>
  <si>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</si>
  <si>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</si>
  <si>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</si>
  <si>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</si>
  <si>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</si>
  <si>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</si>
  <si>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</si>
  <si>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</si>
  <si>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</si>
  <si>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</si>
  <si>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</si>
  <si>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</si>
  <si>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</si>
  <si>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</si>
  <si>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</si>
  <si>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</si>
  <si>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</si>
  <si>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</si>
  <si>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</si>
  <si>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</si>
  <si>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</si>
  <si>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</si>
  <si>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</si>
  <si>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</si>
  <si>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</si>
  <si>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</si>
  <si>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</si>
  <si>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</si>
  <si>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</si>
  <si>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</si>
  <si>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</si>
  <si>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</si>
  <si>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</si>
  <si>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</si>
  <si>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</si>
  <si>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</si>
  <si>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</si>
  <si>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</si>
  <si>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</si>
  <si>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</si>
  <si>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</si>
  <si>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</si>
  <si>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</si>
  <si>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</si>
  <si>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</si>
  <si>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</si>
  <si>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</si>
  <si>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</si>
  <si>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</si>
  <si>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</si>
  <si>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</si>
  <si>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</si>
  <si>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</si>
  <si>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</si>
  <si>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</si>
  <si>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</si>
  <si>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</si>
  <si>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</si>
  <si>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</si>
  <si>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</si>
  <si>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</si>
  <si>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</si>
  <si>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</si>
  <si>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</si>
  <si>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</si>
  <si>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</si>
  <si>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</si>
  <si>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</si>
  <si>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</si>
  <si>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</si>
  <si>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</si>
  <si>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</si>
  <si>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</si>
  <si>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</si>
  <si>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</si>
  <si>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</si>
  <si>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</si>
  <si>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</si>
  <si>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</si>
  <si>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</si>
  <si>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</si>
  <si>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</si>
  <si>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</si>
  <si>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</si>
  <si>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</si>
  <si>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</si>
  <si>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</si>
  <si>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</si>
  <si>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</si>
  <si>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</si>
  <si>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</si>
  <si>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</si>
  <si>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</si>
  <si>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</si>
  <si>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</si>
  <si>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</si>
  <si>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</si>
  <si>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</si>
  <si>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</si>
  <si>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</si>
  <si>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</si>
  <si>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</si>
  <si>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</si>
  <si>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</si>
  <si>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</si>
  <si>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</si>
  <si>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</si>
  <si>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</si>
  <si>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</si>
  <si>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</si>
  <si>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</si>
  <si>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</si>
  <si>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</si>
  <si>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</si>
  <si>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</si>
  <si>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</si>
  <si>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</si>
  <si>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</si>
  <si>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</si>
  <si>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</si>
  <si>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</si>
  <si>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</si>
  <si>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</si>
  <si>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</si>
  <si>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</si>
  <si>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</si>
  <si>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</si>
  <si>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</si>
  <si>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</si>
  <si>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</si>
  <si>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</si>
  <si>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</si>
  <si>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</si>
  <si>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</si>
  <si>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</si>
  <si>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</si>
  <si>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</si>
  <si>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</si>
  <si>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</si>
  <si>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</si>
  <si>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</si>
  <si>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</si>
  <si>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</si>
  <si>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</si>
  <si>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</si>
  <si>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</si>
  <si>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</si>
  <si>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</si>
  <si>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</si>
  <si>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</si>
  <si>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</si>
  <si>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</si>
  <si>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</si>
  <si>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</si>
  <si>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</si>
  <si>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</si>
  <si>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</si>
  <si>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</si>
  <si>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</si>
  <si>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</si>
  <si>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</si>
  <si>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</si>
  <si>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</si>
  <si>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</si>
  <si>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</si>
  <si>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</si>
  <si>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</si>
  <si>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</si>
  <si>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</si>
  <si>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</si>
  <si>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</si>
  <si>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</si>
  <si>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</si>
  <si>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</si>
  <si>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</si>
  <si>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</si>
  <si>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</si>
  <si>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</si>
  <si>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</si>
  <si>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</si>
  <si>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</si>
  <si>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</si>
  <si>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</si>
  <si>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</si>
  <si>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</si>
  <si>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</si>
  <si>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</si>
  <si>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</si>
  <si>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</si>
  <si>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</si>
  <si>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</si>
  <si>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</si>
  <si>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</si>
  <si>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</si>
  <si>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</si>
  <si>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</si>
  <si>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</si>
  <si>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</si>
  <si>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</si>
  <si>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</si>
  <si>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</si>
  <si>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</si>
  <si>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</si>
  <si>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</si>
  <si>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</si>
  <si>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</si>
  <si>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</si>
  <si>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</si>
  <si>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</si>
  <si>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</si>
  <si>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</si>
  <si>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</si>
  <si>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</si>
  <si>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</si>
  <si>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</si>
  <si>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</si>
  <si>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</si>
  <si>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</si>
  <si>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</si>
  <si>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</si>
  <si>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</si>
  <si>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</si>
  <si>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</si>
  <si>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</si>
  <si>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</si>
  <si>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</si>
  <si>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</si>
  <si>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</si>
  <si>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</si>
  <si>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</si>
  <si>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</si>
  <si>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</si>
  <si>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</si>
  <si>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</si>
  <si>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</si>
  <si>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</si>
  <si>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</si>
  <si>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</si>
  <si>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</si>
  <si>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</si>
  <si>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</si>
  <si>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</si>
  <si>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</si>
  <si>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</si>
  <si>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</si>
  <si>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</si>
  <si>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</si>
  <si>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</si>
  <si>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</si>
  <si>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</si>
  <si>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</si>
  <si>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</si>
  <si>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</si>
  <si>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</si>
  <si>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</si>
  <si>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</si>
  <si>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</si>
  <si>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</si>
  <si>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</si>
  <si>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</si>
  <si>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</si>
  <si>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</si>
  <si>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</si>
  <si>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</si>
  <si>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</si>
  <si>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</si>
  <si>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</si>
  <si>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</si>
  <si>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</si>
  <si>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</si>
  <si>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</si>
  <si>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</si>
  <si>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</si>
  <si>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</si>
  <si>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</si>
  <si>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</si>
  <si>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</si>
  <si>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</si>
  <si>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</si>
  <si>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</si>
  <si>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</si>
  <si>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</si>
  <si>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</si>
  <si>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</si>
  <si>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</si>
  <si>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</si>
  <si>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</si>
  <si>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</si>
  <si>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</si>
  <si>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</si>
  <si>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</si>
  <si>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</si>
  <si>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</si>
  <si>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</si>
  <si>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</si>
  <si>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</si>
  <si>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</si>
  <si>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</si>
  <si>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</si>
  <si>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</si>
  <si>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</si>
  <si>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</si>
  <si>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</si>
  <si>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</si>
  <si>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</si>
  <si>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</si>
  <si>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</si>
  <si>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</si>
  <si>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</si>
  <si>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</si>
  <si>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</si>
  <si>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</si>
  <si>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</si>
  <si>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</si>
  <si>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</si>
  <si>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</si>
  <si>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</si>
  <si>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</si>
  <si>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</si>
  <si>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</si>
  <si>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</si>
  <si>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</si>
  <si>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</si>
  <si>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</si>
  <si>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</si>
  <si>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</si>
  <si>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</si>
  <si>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</si>
  <si>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</si>
  <si>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</si>
  <si>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</si>
  <si>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</si>
  <si>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</si>
  <si>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</si>
  <si>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</si>
  <si>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</si>
  <si>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</si>
  <si>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</si>
  <si>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</si>
  <si>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</si>
  <si>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</si>
  <si>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</si>
  <si>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</si>
  <si>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</si>
  <si>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</si>
  <si>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</si>
  <si>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</si>
  <si>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</si>
  <si>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</si>
  <si>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</si>
  <si>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</si>
  <si>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</si>
  <si>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</si>
  <si>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</si>
  <si>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</si>
  <si>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</si>
  <si>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</si>
  <si>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</si>
  <si>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</si>
  <si>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</si>
  <si>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</si>
  <si>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</si>
  <si>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</si>
  <si>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</si>
  <si>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</si>
  <si>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</si>
  <si>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</si>
  <si>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</si>
  <si>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</si>
  <si>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</si>
  <si>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</si>
  <si>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</si>
  <si>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</si>
  <si>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</si>
  <si>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</si>
  <si>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</si>
  <si>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</si>
  <si>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</si>
  <si>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</si>
  <si>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</si>
  <si>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</si>
  <si>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</si>
  <si>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</si>
  <si>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</si>
  <si>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</si>
  <si>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</si>
  <si>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</si>
  <si>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</si>
  <si>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</si>
  <si>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</si>
  <si>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</si>
  <si>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</si>
  <si>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</si>
  <si>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</si>
  <si>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</si>
  <si>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</si>
  <si>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</si>
  <si>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</si>
  <si>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</si>
  <si>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</si>
  <si>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</si>
  <si>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</si>
  <si>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</si>
  <si>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</si>
  <si>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</si>
  <si>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</si>
  <si>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</si>
  <si>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</si>
  <si>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</si>
  <si>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</si>
  <si>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</si>
  <si>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</si>
  <si>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</si>
  <si>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</si>
  <si>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</si>
  <si>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</si>
  <si>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</si>
  <si>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</si>
  <si>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</si>
  <si>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</si>
  <si>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</si>
  <si>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</si>
  <si>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</si>
  <si>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</si>
  <si>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</si>
  <si>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</si>
  <si>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</si>
  <si>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</si>
  <si>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</si>
  <si>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</si>
  <si>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</si>
  <si>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</si>
  <si>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</si>
  <si>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</si>
  <si>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</si>
  <si>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</si>
  <si>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</si>
  <si>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</si>
  <si>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</si>
  <si>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</si>
  <si>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</si>
  <si>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</si>
  <si>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</si>
  <si>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</si>
  <si>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</si>
  <si>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</si>
  <si>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</si>
  <si>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</si>
  <si>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</si>
  <si>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</si>
  <si>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</si>
  <si>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</si>
  <si>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</si>
  <si>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</si>
  <si>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</si>
  <si>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</si>
  <si>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</si>
  <si>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</si>
  <si>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</si>
  <si>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</si>
  <si>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</si>
  <si>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</si>
  <si>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</si>
  <si>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</si>
  <si>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</si>
  <si>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</si>
  <si>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</si>
  <si>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</si>
  <si>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</si>
  <si>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</si>
  <si>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</si>
  <si>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</si>
  <si>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</si>
  <si>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</si>
  <si>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</si>
  <si>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</si>
  <si>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</si>
  <si>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</si>
  <si>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</si>
  <si>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</si>
  <si>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</si>
  <si>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</si>
  <si>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</si>
  <si>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</si>
  <si>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</si>
  <si>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</si>
  <si>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</si>
  <si>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</si>
  <si>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</si>
  <si>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</si>
  <si>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</si>
  <si>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</si>
  <si>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</si>
  <si>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</si>
  <si>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45mins</t>
  </si>
  <si>
    <t>PCM-20251005-00001191</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</si>
  <si>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</si>
  <si>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</si>
  <si>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</si>
  <si>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</si>
  <si>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</si>
  <si>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</si>
  <si>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</si>
  <si>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60 min</t>
  </si>
  <si>
    <t xml:space="preserve"> PCM-20251004-00001839 </t>
  </si>
  <si>
    <t xml:space="preserve"> Site ACCESS ISSUE AS  located at Al Qattan Tourist Village with limited access/team move to check need 90 min </t>
  </si>
  <si>
    <t xml:space="preserve"> PCM-20251004-00002094 </t>
  </si>
  <si>
    <t>access issue as site  Located at seaport</t>
  </si>
  <si>
    <t>PCM-20251005-00000990</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</si>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</sst>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6" totalsRowShown="0" headerRowDxfId="157" dataDxfId="156" headerRowBorderDxfId="154" tableBorderDxfId="155" totalsRowBorderDxfId="153">
  <autoFilter ref="A1:CJ3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272.36765254629427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45935.31607847222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45935.31607847222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45935.31607847222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45935.31607847222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45935.31607847222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45935.31607847222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45935.31607847222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45935.31607847222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45935.31607847222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45935.31607847222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45935.31607847222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45935.31607847222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45935.31607847222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45935.31607847222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45935.31607847222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45935.31607847222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45935.31607847222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45935.31607847222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45935.31607847222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45935.31607847222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45935.31607847222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45935.31607847222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45935.31607847222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45935.31607847222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45935.31607847222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45935.31607847222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45935.31607847222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45935.31607847222</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04BB5ED-8476-4F87-8A7F-26F667D2E5B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6"/>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243.66429606480961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128.588995138889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110.31624050925893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0.12156458332901821</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6.7918749999080319E-2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2.0731249998789281E-2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45935.31607847222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45935.31607847222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45935.31607847222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2"/>
      <c r="E12" s="131"/>
      <c r="F12" s="132"/>
      <c r="G12" s="133">
        <f ca="1">IFERROR(NOW()-F12,"-")</f>
        <v>45935.31607847222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45935.31607847222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45935.31607847222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45935.31607847222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45935.31607847222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45935.31607847222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45935.31607847222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45935.31607847222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45935.31607847222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45935.31607847222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45935.31607847222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45935.31607847222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45935.31607847222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45935.31607847222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45935.31607847222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45935.31607847222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45935.31607847222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45935.31607847222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45935.31607847222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45935.31607847222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45935.31607847222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45935.31607847222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45935.31607847222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45935.31607847222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45935.31607847222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45935.31607847222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45935.31607847222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45935.31607847222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45935.31607847222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45935.31607847222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45935.31607847222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45935.31607847222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45935.31607847222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45935.31607847222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45935.31607847222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45935.31607847222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45935.31607847222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45935.31607847222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45935.31607847222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45935.31607847222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45935.31607847222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45935.31607847222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45935.31607847222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45935.31607847222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45935.31607847222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45935.31607847222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45935.31607847222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45935.31607847222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45935.31607847222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45935.31607847222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45935.31607847222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45935.31607847222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45935.31607847222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45935.31607847222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45935.31607847222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45935.31607847222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45935.31607847222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45935.31607847222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45935.31607847222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45935.31607847222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45935.31607847222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45935.31607847222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45935.31607847222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45935.31607847222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45935.31607847222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45935.31607847222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45935.31607847222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45935.31607847222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45935.31607847222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45935.31607847222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45935.31607847222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45935.31607847222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45935.31607847222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45935.31607847222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45935.31607847222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45935.31607847222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45935.31607847222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45935.31607847222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45935.31607847222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45935.31607847222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45935.31607847222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45935.31607847222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45935.31607847222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45935.31607847222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45935.31607847222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45935.31607847222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45935.31607847222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45935.31607847222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45935.31607847222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45935.31607847222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45935.31607847222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45935.31607847222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45935.31607847222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45935.31607847222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45935.31607847222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45935.31607847222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45935.31607847222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45935.31607847222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45935.31607847222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45935.31607847222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45935.31607847222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45935.31607847222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45935.31607847222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45935.31607847222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45935.31607847222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45935.31607847222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45935.31607847222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45935.31607847222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45935.31607847222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45935.31607847222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45935.31607847222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45935.31607847222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45935.31607847222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45935.31607847222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45935.31607847222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45935.31607847222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45935.31607847222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45935.31607847222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45935.31607847222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45935.31607847222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45935.31607847222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45935.31607847222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45935.31607847222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45935.31607847222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45935.31607847222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45935.31607847222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45935.31607847222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45935.31607847222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45935.31607847222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45935.31607847222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45935.31607847222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45935.31607847222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45935.31607847222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45935.31607847222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45935.31607847222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45935.31607847222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45935.31607847222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45935.31607847222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45935.31607847222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45935.31607847222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45935.31607847222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45935.31607847222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45935.31607847222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45935.31607847222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45935.31607847222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45935.31607847222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45935.31607847222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45935.31607847222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45935.31607847222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45935.31607847222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45935.31607847222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45935.31607847222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45935.31607847222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45935.31607847222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45935.31607847222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45935.31607847222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45935.31607847222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45935.31607847222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45935.31607847222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45935.31607847222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45935.31607847222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45935.31607847222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45935.31607847222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45935.31607847222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45935.31607847222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45935.31607847222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45935.31607847222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45935.31607847222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45935.31607847222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45935.31607847222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45935.31607847222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45935.31607847222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45935.31607847222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45935.31607847222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45935.31607847222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45935.31607847222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45935.31607847222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45935.31607847222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45935.31607847222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45935.31607847222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45935.31607847222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45935.31607847222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45935.31607847222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45935.31607847222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45935.31607847222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45935.31607847222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45935.31607847222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45935.31607847222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45935.31607847222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45935.31607847222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45935.31607847222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45935.31607847222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45935.31607847222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45935.31607847222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45935.31607847222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45935.31607847222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45935.31607847222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45935.31607847222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45935.31607847222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45935.31607847222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45935.31607847222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45935.31607847222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45935.31607847222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45935.31607847222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45935.31607847222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45935.31607847222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45935.31607847222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45935.31607847222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45935.31607847222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45935.31607847222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45935.31607847222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45935.31607847222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45935.31607847222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45935.31607847222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45935.31607847222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45935.31607847222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45935.31607847222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45935.31607847222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45935.31607847222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45935.31607847222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45935.31607847222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45935.31607847222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45935.31607847222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45935.31607847222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45935.31607847222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45935.31607847222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45935.31607847222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45935.31607847222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45935.31607847222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45935.31607847222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45935.31607847222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45935.31607847222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45935.31607847222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45935.31607847222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45935.31607847222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45935.31607847222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45935.31607847222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45935.31607847222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45935.31607847222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45935.31607847222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45935.31607847222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45935.31607847222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45935.31607847222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45935.31607847222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45935.31607847222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45935.31607847222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45935.31607847222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45935.31607847222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45935.31607847222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45935.31607847222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45935.31607847222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45935.31607847222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45935.31607847222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45935.31607847222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45935.31607847222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45935.31607847222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45935.31607847222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45935.31607847222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45935.31607847222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45935.31607847222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45935.31607847222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45935.31607847222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45935.31607847222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45935.31607847222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45935.31607847222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45935.31607847222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45935.31607847222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45935.31607847222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45935.31607847222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45935.31607847222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45935.31607847222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45935.31607847222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45935.31607847222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45935.31607847222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45935.31607847222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45935.31607847222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45935.31607847222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45935.31607847222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45935.31607847222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45935.31607847222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45935.31607847222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45935.31607847222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45935.31607847222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45935.31607847222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45935.31607847222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45935.31607847222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45935.31607847222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45935.31607847222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45935.31607847222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45935.31607847222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45935.31607847222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45935.31607847222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45935.31607847222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45935.31607847222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45935.31607847222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sheetData>
  <dataValidations count="2">
    <dataValidation allowBlank="1" showInputMessage="1" showErrorMessage="1" sqref="E1" xr:uid="{4D935161-CDD3-4592-B877-3FB59C99E142}"/>
    <dataValidation type="list" allowBlank="1" showInputMessage="1" showErrorMessage="1" sqref="E3:E3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45935.31607847222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45935.31607847222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45935.31607847222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45935.31607847222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45935.31607847222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45935.31607847222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45935.31607847222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45935.31607847222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45935.31607847222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45935.31607847222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45935.31607847222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45935.31607847222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45935.31607847222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45935.31607847222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45935.31607847222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45935.31607847222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45935.31607847222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45935.31607847222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45935.31607847222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45935.31607847222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45935.31607847222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45935.31607847222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45935.31607847222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45935.31607847222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45935.31607847222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45935.31607847222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45935.31607847222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45935.31607847222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45935.31607847222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45935.31607847222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45935.31607847222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45935.31607847222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45935.31607847222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45935.31607847222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45935.31607847222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45935.31607847222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45935.31607847222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45935.31607847222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45935.31607847222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45935.31607847222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45935.31607847222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45935.31607847222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45935.31607847222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45935.31607847222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45935.31607847222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45935.31607847222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45935.31607847222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45935.31607847222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45935.31607847222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45935.31607847222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45935.31607847222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45935.31607847222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45935.31607847222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45935.31607847222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45935.31607847222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45935.31607847222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45935.31607847222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45935.31607847222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45935.31607847222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45935.31607847222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45935.31607847222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45935.31607847222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45935.31607847222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45935.31607847222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45935.31607847222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45935.31607847222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45935.31607847222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45935.31607847222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45935.31607847222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45935.31607847222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45935.31607847222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45935.31607847222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45935.31607847222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45935.31607847222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45935.31607847222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45935.31607847222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45935.31607847222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45935.31607847222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45935.31607847222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45935.31607847222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45935.31607847222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45935.31607847222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45935.31607847222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45935.31607847222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45935.31607847222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45935.31607847222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45935.31607847222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45935.31607847222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45935.31607847222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45935.31607847222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45935.31607847222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45935.31607847222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45935.31607847222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45935.31607847222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45935.31607847222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45935.31607847222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45935.31607847222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45935.31607847222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45935.31607847222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45935.31607847222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45935.31607847222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45935.31607847222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45935.31607847222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45935.31607847222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45935.31607847222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45935.31607847222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45935.31607847222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45935.31607847222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45935.31607847222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45935.31607847222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45935.31607847222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45935.31607847222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45935.31607847222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45935.31607847222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45935.31607847222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45935.31607847222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45935.31607847222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45935.31607847222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45935.31607847222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45935.31607847222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45935.31607847222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45935.31607847222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45935.31607847222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45935.31607847222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45935.31607847222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45935.31607847222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45935.31607847222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45935.31607847222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45935.31607847222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45935.31607847222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45935.31607847222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45935.31607847222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45935.31607847222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45935.31607847222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45935.31607847222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45935.31607847222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45935.31607847222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45935.31607847222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45935.31607847222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45935.31607847222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45935.31607847222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45935.31607847222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45935.31607847222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45935.31607847222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45935.31607847222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45935.31607847222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45935.31607847222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45935.31607847222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45935.31607847222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45935.31607847222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45935.31607847222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45935.31607847222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45935.31607847222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45935.31607847222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45935.31607847222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45935.31607847222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45935.31607847222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45935.31607847222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45935.31607847222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45935.31607847222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45935.31607847222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45935.31607847222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45935.31607847222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45935.31607847222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45935.31607847222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45935.31607847222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45935.31607847222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45935.31607847222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45935.31607847222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45935.31607847222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45935.31607847222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45935.31607847222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45935.31607847222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45935.31607847222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45935.31607847222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45935.31607847222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45935.31607847222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45935.31607847222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45935.31607847222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45935.31607847222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45935.31607847222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45935.31607847222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45935.31607847222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45935.31607847222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45935.31607847222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45935.31607847222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45935.31607847222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45935.31607847222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45935.31607847222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45935.31607847222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45935.31607847222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45935.31607847222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45935.31607847222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45935.31607847222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45935.31607847222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45935.31607847222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45935.31607847222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45935.31607847222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45935.31607847222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45935.31607847222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45935.31607847222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45935.31607847222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45935.31607847222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45935.31607847222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45935.31607847222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45935.31607847222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45935.31607847222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45935.31607847222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45935.31607847222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45935.31607847222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45935.31607847222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45935.31607847222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45935.31607847222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45935.31607847222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45935.31607847222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45935.31607847222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45935.31607847222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45935.31607847222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45935.31607847222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45935.31607847222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45935.31607847222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45935.31607847222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45935.31607847222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45935.31607847222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45935.31607847222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45935.31607847222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45935.31607847222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45935.31607847222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45935.31607847222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45935.31607847222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45935.31607847222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45935.31607847222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45935.31607847222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45935.31607847222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45935.31607847222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45935.31607847222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45935.31607847222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45935.31607847222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45935.31607847222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45935.31607847222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45935.31607847222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45935.31607847222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45935.31607847222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45935.31607847222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45935.31607847222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45935.31607847222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45935.31607847222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45935.31607847222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45935.31607847222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45935.31607847222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45935.31607847222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45935.31607847222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45935.31607847222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45935.31607847222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45935.31607847222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45935.31607847222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45935.31607847222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45935.31607847222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45935.31607847222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45935.31607847222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45935.31607847222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45935.31607847222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45935.31607847222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45935.31607847222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45935.31607847222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45935.31607847222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45935.31607847222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45935.31607847222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45935.31607847222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45935.31607847222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45935.31607847222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45935.31607847222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45935.31607847222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45935.31607847222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45935.31607847222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45935.31607847222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45935.31607847222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45935.31607847222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45935.31607847222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45935.31607847222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45935.31607847222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45935.31607847222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45935.31607847222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45935.31607847222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45935.31607847222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45935.31607847222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45935.31607847222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45935.31607847222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45935.31607847222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45935.31607847222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45935.31607847222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45935.31607847222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45935.31607847222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45935.31607847222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45935.31607847222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45935.31607847222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45935.31607847222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45935.31607847222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45935.31607847222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45935.31607847222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45935.31607847222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45935.31607847222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45935.31607847222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45935.31607847222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45935.31607847222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45935.31607847222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45935.31607847222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45935.31607847222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45935.31607847222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45935.31607847222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45935.31607847222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45935.31607847222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45935.31607847222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45935.31607847222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45935.31607847222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45935.31607847222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45935.31607847222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45935.31607847222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45935.31607847222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45935.31607847222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45935.31607847222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45935.31607847222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45935.31607847222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45935.31607847222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45935.31607847222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45935.31607847222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45935.31607847222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45935.31607847222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45935.31607847222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45935.31607847222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45935.31607847222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45935.31607847222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45935.31607847222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45935.31607847222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45935.31607847222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45935.31607847222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45935.31607847222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45935.31607847222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45935.31607847222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45935.31607847222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45935.31607847222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45935.31607847222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45935.31607847222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45935.31607847222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45935.31607847222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45935.31607847222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45935.31607847222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45935.31607847222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45935.31607847222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45935.31607847222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45935.31607847222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45935.31607847222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45935.31607847222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45935.31607847222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45935.31607847222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45935.31607847222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45935.31607847222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45935.31607847222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45935.31607847222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45935.31607847222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45935.31607847222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45935.31607847222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45935.31607847222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45935.31607847222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45935.31607847222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45935.31607847222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45935.31607847222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45935.31607847222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45935.31607847222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45935.31607847222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45935.31607847222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45935.31607847222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45935.31607847222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45935.31607847222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45935.31607847222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45935.31607847222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45935.31607847222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45935.31607847222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45935.31607847222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45935.31607847222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45935.31607847222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45935.31607847222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45935.31607847222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45935.31607847222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45935.31607847222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45935.31607847222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45935.31607847222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45935.31607847222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45935.31607847222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45935.31607847222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45935.31607847222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45935.31607847222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45935.31607847222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45935.31607847222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45935.31607847222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45935.31607847222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45935.31607847222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45935.31607847222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45935.31607847222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45935.31607847222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45935.31607847222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45935.31607847222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45935.31607847222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45935.31607847222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45935.31607847222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45935.31607847222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45935.31607847222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45935.31607847222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45935.31607847222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45935.31607847222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45935.31607847222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45935.31607847222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45935.31607847222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45935.31607847222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45935.31607847222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45935.31607847222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45935.31607847222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45935.31607847222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45935.31607847222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45935.31607847222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45935.31607847222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45935.31607847222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45935.31607847222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45935.31607847222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45935.31607847222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45935.31607847222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45935.31607847222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45935.31607847222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45935.31607847222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45935.31607847222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45935.31607847222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45935.31607847222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45935.31607847222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45935.31607847222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45935.31607847222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45935.31607847222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45935.31607847222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45935.31607847222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45935.31607847222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45935.31607847222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45935.31607847222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45935.31607847222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45935.31607847222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45935.31607847222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45935.31607847222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45935.31607847222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45935.31607847222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45935.31607847222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45935.31607847222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45935.31607847222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45935.31607847222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45935.31607847222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45935.31607847222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45935.31607847222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45935.31607847222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45935.31607847222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45935.31607847222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45935.31607847222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45935.31607847222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45935.31607847222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45935.31607847222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45935.31607847222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45935.31607847222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45935.31607847222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45935.31607847222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45935.31607847222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45935.31607847222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45935.31607847222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45935.31607847222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45935.31607847222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45935.31607847222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45935.31607847222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45935.31607847222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45935.31607847222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45935.31607847222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45935.31607847222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45935.31607847222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45935.31607847222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45935.31607847222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45935.31607847222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45935.31607847222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45935.31607847222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45935.31607847222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45935.31607847222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45935.31607847222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45935.31607847222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45935.31607847222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45935.31607847222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45935.31607847222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45935.31607847222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45935.31607847222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45935.31607847222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45935.31607847222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45935.31607847222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45935.31607847222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45935.31607847222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45935.31607847222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45935.31607847222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45935.31607847222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45935.31607847222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45935.31607847222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45935.31607847222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45935.31607847222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45935.31607847222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45935.31607847222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45935.31607847222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45935.31607847222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45935.31607847222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45935.31607847222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45935.31607847222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45935.31607847222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45935.31607847222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45935.31607847222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45935.31607847222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45935.31607847222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45935.31607847222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45935.31607847222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45935.31607847222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45935.31607847222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45935.31607847222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45935.31607847222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45935.31607847222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45935.31607847222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45935.31607847222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45935.31607847222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45935.31607847222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45935.31607847222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45935.31607847222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45935.31607847222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45935.31607847222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45935.31607847222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45935.31607847222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45935.31607847222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45935.31607847222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45935.31607847222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45935.31607847222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45935.31607847222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45935.31607847222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45935.31607847222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45935.31607847222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45935.31607847222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45935.31607847222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45935.31607847222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45935.31607847222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45935.31607847222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45935.31607847222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45935.31607847222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45935.31607847222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45935.31607847222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45935.31607847222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45935.31607847222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45935.31607847222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45935.31607847222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45935.31607847222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45935.31607847222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45935.31607847222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45935.31607847222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45935.31607847222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45935.31607847222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45935.31607847222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45935.31607847222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45935.31607847222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45935.31607847222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45935.31607847222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45935.31607847222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45935.31607847222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45935.31607847222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45935.31607847222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45935.31607847222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45935.31607847222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45935.31607847222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45935.31607847222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45935.31607847222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45935.31607847222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45935.31607847222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45935.31607847222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45935.31607847222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45935.31607847222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45935.31607847222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45935.31607847222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45935.31607847222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45935.31607847222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45935.31607847222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45935.31607847222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45935.31607847222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45935.31607847222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45935.31607847222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45935.31607847222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45935.31607847222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45935.31607847222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45935.31607847222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45935.31607847222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45935.31607847222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45935.31607847222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45935.31607847222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45935.31607847222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45935.31607847222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45935.31607847222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45935.31607847222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45935.31607847222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45935.31607847222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45935.31607847222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45935.31607847222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45935.31607847222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45935.31607847222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45935.31607847222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45935.31607847222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45935.31607847222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45935.31607847222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45935.31607847222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45935.31607847222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45935.31607847222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45935.31607847222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45935.31607847222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45935.31607847222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45935.31607847222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45935.31607847222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45935.31607847222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45935.31607847222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45935.31607847222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45935.31607847222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45935.31607847222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45935.31607847222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45935.31607847222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45935.31607847222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45935.31607847222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45935.31607847222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45935.31607847222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45935.31607847222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45935.31607847222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45935.31607847222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45935.31607847222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45935.31607847222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45935.31607847222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45935.31607847222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45935.31607847222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45935.31607847222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45935.31607847222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45935.31607847222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45935.31607847222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45935.31607847222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45935.31607847222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45935.31607847222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45935.31607847222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45935.31607847222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45935.31607847222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45935.31607847222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45935.31607847222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45935.31607847222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45935.31607847222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45935.31607847222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45935.31607847222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45935.31607847222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45935.31607847222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45935.31607847222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45935.31607847222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45935.31607847222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45935.31607847222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45935.31607847222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45935.31607847222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45935.31607847222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45935.31607847222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45935.31607847222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45935.31607847222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45935.31607847222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45935.31607847222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45935.31607847222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45935.31607847222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45935.31607847222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45935.31607847222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45935.31607847222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45935.31607847222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45935.31607847222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45935.31607847222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45935.31607847222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45935.31607847222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45935.31607847222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45935.31607847222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45935.31607847222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45935.31607847222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45935.31607847222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45935.31607847222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45935.31607847222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45935.31607847222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45935.31607847222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45935.31607847222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45935.31607847222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45935.31607847222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45935.31607847222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45935.31607847222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45935.31607847222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45935.31607847222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45935.31607847222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45935.31607847222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45935.31607847222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45935.31607847222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45935.31607847222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45935.31607847222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45935.31607847222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45935.31607847222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45935.31607847222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45935.31607847222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45935.31607847222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45935.31607847222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45935.31607847222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45935.31607847222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45935.31607847222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45935.31607847222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45935.31607847222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45935.31607847222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45935.31607847222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45935.31607847222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45935.31607847222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45935.31607847222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45935.31607847222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45935.31607847222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45935.31607847222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45935.31607847222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45935.31607847222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45935.31607847222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45935.31607847222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45935.31607847222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45935.31607847222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45935.31607847222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45935.31607847222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45935.31607847222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45935.31607847222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45935.31607847222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45935.31607847222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45935.31607847222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45935.31607847222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45935.31607847222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45935.31607847222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45935.31607847222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45935.31607847222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45935.31607847222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45935.31607847222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45935.31607847222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45935.31607847222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45935.31607847222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45935.31607847222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45935.31607847222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45935.31607847222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45935.31607847222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45935.31607847222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45935.31607847222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45935.31607847222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45935.31607847222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45935.31607847222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45935.31607847222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45935.31607847222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45935.31607847222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45935.31607847222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45935.31607847222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45935.31607847222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45935.31607847222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45935.31607847222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45935.31607847222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45935.31607847222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45935.31607847222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45935.31607847222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45935.31607847222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45935.31607847222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45935.31607847222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45935.31607847222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45935.31607847222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45935.31607847222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45935.31607847222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45935.31607847222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45935.31607847222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45935.31607847222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45935.31607847222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45935.31607847222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45935.31607847222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45935.31607847222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45935.31607847222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45935.31607847222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45935.31607847222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45935.31607847222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45935.31607847222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45935.31607847222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45935.31607847222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45935.31607847222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45935.31607847222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45935.31607847222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45935.31607847222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45935.31607847222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45935.31607847222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45935.31607847222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45935.31607847222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45935.31607847222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45935.31607847222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45935.31607847222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45935.31607847222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45935.31607847222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45935.31607847222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45935.31607847222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45935.31607847222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45935.31607847222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45935.31607847222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45935.31607847222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45935.31607847222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45935.31607847222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45935.31607847222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45935.31607847222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45935.31607847222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45935.31607847222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45935.31607847222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45935.31607847222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45935.31607847222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45935.31607847222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45935.31607847222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45935.31607847222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45935.31607847222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45935.31607847222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45935.31607847222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45935.31607847222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45935.31607847222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45935.31607847222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45935.31607847222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45935.31607847222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45935.31607847222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45935.31607847222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45935.31607847222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45935.31607847222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45935.31607847222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45935.31607847222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45935.31607847222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45935.31607847222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45935.31607847222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45935.31607847222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45935.31607847222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45935.31607847222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45935.31607847222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45935.31607847222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45935.31607847222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45935.31607847222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45935.31607847222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45935.31607847222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45935.31607847222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45935.31607847222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45935.31607847222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45935.31607847222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45935.31607847222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45935.31607847222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45935.31607847222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45935.31607847222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45935.31607847222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45935.31607847222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45935.31607847222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45935.31607847222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45935.31607847222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45935.31607847222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45935.31607847222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45935.31607847222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45935.31607847222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45935.31607847222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45935.31607847222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45935.31607847222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45935.31607847222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45935.31607847222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45935.31607847222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45935.31607847222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45935.31607847222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45935.31607847222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45935.31607847222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45935.31607847222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45935.31607847222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45935.31607847222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45935.31607847222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45935.31607847222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45935.31607847222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45935.31607847222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45935.31607847222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45935.31607847222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45935.31607847222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45935.31607847222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45935.31607847222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45935.31607847222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45935.31607847222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45935.31607847222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45935.31607847222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45935.31607847222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45935.31607847222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45935.31607847222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45935.31607847222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45935.31607847222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45935.31607847222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45935.31607847222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45935.31607847222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45935.31607847222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45935.31607847222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45935.31607847222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45935.31607847222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45935.31607847222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45935.31607847222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45935.31607847222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45935.31607847222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45935.31607847222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45935.31607847222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45935.31607847222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45935.31607847222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45935.31607847222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45935.31607847222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45935.31607847222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45935.31607847222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45935.31607847222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45935.31607847222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45935.31607847222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45935.31607847222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45935.31607847222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45935.31607847222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45935.31607847222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45935.31607847222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45935.31607847222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45935.31607847222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45935.31607847222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45935.31607847222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45935.31607847222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45935.31607847222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45935.31607847222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45935.31607847222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45935.31607847222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45935.31607847222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45935.31607847222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45935.31607847222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45935.31607847222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45935.31607847222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45935.31607847222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45935.31607847222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45935.31607847222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45935.31607847222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45935.31607847222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45935.31607847222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45935.31607847222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45935.31607847222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45935.31607847222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45935.31607847222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45935.31607847222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45935.31607847222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45935.31607847222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45935.31607847222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45935.31607847222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45935.31607847222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45935.31607847222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45935.31607847222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45935.31607847222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45935.31607847222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45935.31607847222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45935.31607847222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45935.31607847222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45935.31607847222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45935.31607847222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45935.31607847222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45935.31607847222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45935.31607847222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45935.31607847222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45935.31607847222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45935.31607847222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45935.31607847222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45935.31607847222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45935.31607847222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45935.31607847222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45935.31607847222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45935.31607847222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45935.31607847222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45935.31607847222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45935.31607847222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45935.31607847222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45935.31607847222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45935.31607847222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45935.31607847222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45935.31607847222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45935.31607847222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45935.31607847222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45935.31607847222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45935.31607847222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45935.31607847222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45935.31607847222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45935.31607847222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45935.31607847222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45935.31607847222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45935.31607847222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45935.31607847222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45935.31607847222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45935.31607847222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45935.31607847222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45935.31607847222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45935.31607847222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45935.31607847222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45935.31607847222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45935.31607847222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45935.31607847222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45935.31607847222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45935.31607847222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45935.31607847222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45935.31607847222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45935.31607847222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45935.31607847222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45935.31607847222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45935.31607847222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45935.31607847222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45935.31607847222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45935.31607847222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45935.31607847222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45935.31607847222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45935.31607847222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45935.31607847222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45935.31607847222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45935.31607847222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45935.31607847222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45935.31607847222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45935.31607847222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45935.31607847222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45935.31607847222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45935.31607847222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45935.31607847222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45935.31607847222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45935.31607847222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45935.31607847222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45935.31607847222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45935.31607847222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45935.31607847222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45935.31607847222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45935.31607847222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45935.31607847222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45935.31607847222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45935.31607847222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45935.31607847222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45935.31607847222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45935.31607847222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45935.31607847222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45935.31607847222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45935.31607847222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45935.31607847222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45935.31607847222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45935.31607847222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45935.31607847222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45935.31607847222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45935.31607847222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45935.31607847222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45935.31607847222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45935.31607847222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45935.31607847222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45935.31607847222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45935.31607847222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45935.31607847222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45935.31607847222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45935.31607847222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45935.31607847222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45935.31607847222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45935.31607847222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45935.31607847222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45935.31607847222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45935.31607847222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45935.31607847222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45935.31607847222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45935.31607847222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45935.31607847222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45935.31607847222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45935.31607847222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45935.31607847222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45935.31607847222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45935.31607847222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45935.31607847222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45935.31607847222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45935.31607847222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45935.31607847222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45935.31607847222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45935.31607847222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45935.31607847222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45935.31607847222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45935.31607847222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45935.31607847222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45935.31607847222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45935.31607847222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45935.31607847222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45935.31607847222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45935.31607847222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45935.31607847222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45935.31607847222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45935.31607847222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45935.31607847222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45935.31607847222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45935.31607847222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45935.31607847222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45935.31607847222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45935.31607847222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45935.31607847222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45935.31607847222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45935.31607847222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45935.31607847222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45935.31607847222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45935.31607847222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45935.31607847222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45935.31607847222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45935.31607847222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45935.31607847222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45935.31607847222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45935.31607847222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45935.31607847222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45935.31607847222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45935.31607847222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45935.31607847222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45935.31607847222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45935.31607847222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45935.31607847222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45935.31607847222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45935.31607847222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45935.31607847222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45935.31607847222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45935.31607847222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45935.31607847222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45935.31607847222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45935.31607847222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45935.31607847222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45935.31607847222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45935.31607847222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45935.31607847222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45935.31607847222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45935.31607847222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45935.31607847222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45935.31607847222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45935.31607847222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45935.31607847222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45935.31607847222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45935.31607847222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45935.31607847222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45935.31607847222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45935.31607847222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45935.31607847222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45935.31607847222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45935.31607847222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45935.31607847222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45935.31607847222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45935.31607847222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45935.31607847222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45935.31607847222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45935.31607847222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45935.31607847222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45935.31607847222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45935.31607847222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45935.31607847222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45935.31607847222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45935.31607847222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45935.31607847222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45935.31607847222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45935.31607847222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45935.31607847222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45935.31607847222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45935.31607847222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45935.31607847222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45935.31607847222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45935.31607847222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45935.31607847222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45935.31607847222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45935.31607847222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45935.31607847222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45935.31607847222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45935.31607847222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45935.31607847222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45935.31607847222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45935.31607847222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45935.31607847222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45935.31607847222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45935.31607847222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45935.31607847222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45935.31607847222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45935.31607847222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45935.31607847222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45935.31607847222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45935.31607847222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45935.31607847222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45935.31607847222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45935.31607847222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45935.31607847222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45935.31607847222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45935.31607847222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45935.31607847222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45935.31607847222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45935.31607847222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45935.31607847222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45935.31607847222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45935.31607847222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45935.31607847222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45935.31607847222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45935.31607847222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45935.31607847222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45935.31607847222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45935.31607847222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45935.31607847222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45935.31607847222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45935.31607847222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45935.31607847222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45935.31607847222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45935.31607847222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45935.31607847222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45935.31607847222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45935.31607847222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45935.31607847222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45935.31607847222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45935.31607847222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45935.31607847222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45935.31607847222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45935.31607847222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45935.31607847222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45935.31607847222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45935.31607847222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45935.31607847222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45935.31607847222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45935.31607847222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45935.31607847222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45935.31607847222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45935.31607847222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45935.31607847222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45935.31607847222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45935.31607847222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45935.31607847222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231.8353608796242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4.4258006944437511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39043</v>
      </c>
      <c r="F4" s="113">
        <v>45934.702430555553</v>
      </c>
      <c r="G4" s="114">
        <f ca="1">IFERROR(NOW()-F4,"")</f>
        <v>0.61364791666710516</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0.47024513888754882</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0.32076597221748671</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0.15913402777368901</v>
      </c>
      <c r="H7" s="113">
        <v>45935.07104166667</v>
      </c>
      <c r="I7" s="110" t="str">
        <f>IFERROR(VLOOKUP(D7,DB!A:F,6,0),"")</f>
        <v>Generator-SG</v>
      </c>
      <c r="J7" s="110" t="str">
        <f>IFERROR(VLOOKUP(D7,DB!A:G,7,0),"")</f>
        <v>Good</v>
      </c>
      <c r="K7" s="115" t="s">
        <v>39070</v>
      </c>
      <c r="L7" s="107" t="str">
        <f>IFERROR(VLOOKUP(D7,DB!A:I,9,0),"")</f>
        <v>Latis</v>
      </c>
    </row>
    <row r="8" spans="1:16" ht="15" customHeight="1">
      <c r="A8" s="110"/>
      <c r="B8" s="110" t="str">
        <f>IFERROR(VLOOKUP(D8,DB!A:K,11,0),"")</f>
        <v/>
      </c>
      <c r="C8" s="111"/>
      <c r="D8" s="107"/>
      <c r="E8" s="112"/>
      <c r="F8" s="113"/>
      <c r="G8" s="114">
        <f ca="1">IFERROR(NOW()-F8,"")</f>
        <v>45935.31607847222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45935.31607847222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45935.31607847222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45935.31607847222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45935.31607847222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45935.31607847222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45935.31607847222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45935.31607847222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45935.31607847222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45935.31607847222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45935.31607847222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45935.31607847222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45935.31607847222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45935.31607847222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45935.31607847222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45935.31607847222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45935.31607847222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45935.31607847222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45935.31607847222</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43.484018287032086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9.1272011574037606</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45935.31607847222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45935.31607847222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45935.31607847222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45935.31607847222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45935.31607847222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45935.31607847222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45935.31607847222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45935.31607847222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45935.31607847222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45935.31607847222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45935.31607847222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45935.31607847222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45935.31607847222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45935.31607847222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45935.31607847222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45935.31607847222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45935.31607847222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45935.31607847222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45935.31607847222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45935.31607847222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45935.31607847222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45935.31607847222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45935.31607847222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45935.31607847222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45935.31607847222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45935.31607847222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45935.31607847222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45935.31607847222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45935.31607847222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45935.31607847222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45935.31607847222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45935.31607847222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45935.31607847222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45935.31607847222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45935.31607847222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45935.31607847222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45935.31607847222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45935.31607847222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45935.31607847222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45935.31607847222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45935.31607847222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45935.31607847222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45935.31607847222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45935.31607847222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45935.31607847222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45935.31607847222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45935.31607847222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45935.31607847222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45935.31607847222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45935.31607847222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45935.31607847222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45935.31607847222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45935.31607847222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45935.31607847222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45935.31607847222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45935.31607847222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45935.31607847222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45935.31607847222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45935.31607847222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45935.31607847222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45935.31607847222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45935.31607847222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45935.31607847222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45935.31607847222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45935.31607847222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45935.31607847222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45935.31607847222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45935.31607847222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45935.31607847222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45935.31607847222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45935.31607847222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45935.31607847222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45935.31607847222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45935.31607847222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45935.31607847222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45935.31607847222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45935.31607847222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45935.31607847222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45935.31607847222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45935.31607847222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45935.31607847222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45935.31607847222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45935.31607847222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45935.31607847222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45935.31607847222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45935.31607847222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45935.31607847222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45935.31607847222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45935.31607847222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45935.31607847222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45935.31607847222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45935.31607847222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45935.31607847222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45935.31607847222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45935.31607847222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45935.31607847222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45935.31607847222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45935.31607847222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45935.31607847222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45935.31607847222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45935.31607847222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45935.31607847222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45935.31607847222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45935.31607847222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45935.31607847222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45935.31607847222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45935.31607847222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45935.31607847222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45935.31607847222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45935.31607847222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45935.31607847222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45935.31607847222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45935.31607847222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45935.31607847222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45935.31607847222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45935.31607847222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45935.31607847222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45935.31607847222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45935.31607847222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45935.31607847222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45935.31607847222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45935.31607847222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45935.31607847222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45935.31607847222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45935.31607847222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45935.31607847222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45935.31607847222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45935.31607847222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45935.31607847222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45935.31607847222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45935.31607847222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45935.31607847222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45935.31607847222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45935.31607847222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45935.31607847222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45935.31607847222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45935.31607847222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45935.31607847222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45935.31607847222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45935.31607847222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45935.31607847222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45935.31607847222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45935.31607847222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45935.31607847222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45935.31607847222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45935.31607847222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45935.31607847222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45935.31607847222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45935.31607847222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45935.31607847222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45935.31607847222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45935.31607847222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45935.31607847222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45935.31607847222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45935.31607847222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45935.31607847222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45935.31607847222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45935.31607847222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45935.31607847222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45935.31607847222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45935.31607847222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45935.31607847222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45935.31607847222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45935.31607847222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45935.31607847222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45935.31607847222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45935.31607847222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45935.31607847222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45935.31607847222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45935.31607847222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45935.31607847222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45935.31607847222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45935.31607847222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45935.31607847222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45935.31607847222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45935.31607847222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45935.31607847222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45935.31607847222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1.4351062499990803</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8.5432312499979162</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0.37383310184668517</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1.6107543981488561</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1</v>
      </c>
      <c r="D6" s="137" t="s">
        <v>36815</v>
      </c>
      <c r="E6" s="137" t="s">
        <v>38964</v>
      </c>
      <c r="F6" s="140">
        <v>45935.280729166669</v>
      </c>
      <c r="G6" s="137">
        <f ca="1">IFERROR(NOW()-F6,"-")</f>
        <v>3.5349305551790167E-2</v>
      </c>
      <c r="H6" s="140">
        <v>45935.274942129632</v>
      </c>
      <c r="I6" s="137" t="str">
        <f>IFERROR(VLOOKUP(D6,DB!A:F,6,0),"")</f>
        <v>SCECO</v>
      </c>
      <c r="J6" s="137" t="str">
        <f>IFERROR(VLOOKUP(D6,DB!A:G,7,0),"")</f>
        <v>Vandalized</v>
      </c>
      <c r="K6" s="137" t="s">
        <v>39083</v>
      </c>
      <c r="L6" s="137" t="str">
        <f>IFERROR(VLOOKUP(D6,DB!A:I,9,0),"")</f>
        <v>Latis</v>
      </c>
      <c r="M6" s="137"/>
    </row>
    <row r="7" spans="1:16383" ht="31.5" customHeight="1">
      <c r="A7" s="121"/>
      <c r="B7" s="137" t="str">
        <f>IFERROR(VLOOKUP(D7,DB!A:K,11,0),"")</f>
        <v/>
      </c>
      <c r="C7" s="137"/>
      <c r="D7" s="137"/>
      <c r="E7" s="137"/>
      <c r="F7" s="137"/>
      <c r="G7" s="137">
        <f ca="1">IFERROR(NOW()-F7,"-")</f>
        <v>45935.31607847222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45935.31607847222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45935.31607847222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45935.31607847222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45935.31607847222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45935.31607847222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45935.31607847222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45935.31607847222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45935.31607847222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45935.31607847222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45935.31607847222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45935.31607847222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45935.31607847222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45935.31607847222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45935.31607847222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45935.31607847222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45935.31607847222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45935.31607847222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45935.31607847222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45935.31607847222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45935.31607847222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45935.31607847222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45935.31607847222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45935.31607847222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45935.31607847222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45935.31607847222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45935.31607847222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45935.31607847222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45935.31607847222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45935.31607847222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45935.31607847222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45935.31607847222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45935.31607847222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45935.31607847222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45935.31607847222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45935.31607847222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45935.31607847222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45935.31607847222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45935.31607847222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45935.31607847222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45935.31607847222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45935.31607847222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45935.31607847222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45935.31607847222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45935.31607847222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45935.31607847222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45935.31607847222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45935.31607847222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45935.31607847222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45935.31607847222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45935.31607847222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45935.31607847222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45935.31607847222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45935.31607847222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45935.31607847222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45935.31607847222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45935.31607847222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45935.31607847222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45935.31607847222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45935.31607847222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45935.31607847222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45935.31607847222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45935.31607847222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45935.31607847222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45935.31607847222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45935.31607847222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45935.31607847222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45935.31607847222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45935.31607847222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45935.31607847222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45935.31607847222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45935.31607847222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45935.31607847222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45935.31607847222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45935.31607847222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45935.31607847222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45935.31607847222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45935.31607847222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45935.31607847222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45935.31607847222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45935.31607847222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45935.31607847222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45935.31607847222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45935.31607847222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45935.31607847222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45935.31607847222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45935.31607847222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45935.31607847222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45935.31607847222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45935.31607847222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45935.31607847222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45935.31607847222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45935.31607847222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45935.31607847222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45935.31607847222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45935.31607847222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45935.31607847222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45935.31607847222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45935.31607847222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45935.31607847222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45935.31607847222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45935.31607847222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45935.31607847222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45935.31607847222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45935.31607847222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45935.31607847222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45935.31607847222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45935.31607847222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45935.31607847222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45935.31607847222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45935.31607847222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45935.31607847222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45935.31607847222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45935.31607847222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45935.31607847222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45935.31607847222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45935.31607847222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45935.31607847222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45935.31607847222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45935.31607847222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45935.31607847222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45935.31607847222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45935.31607847222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45935.31607847222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45935.31607847222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45935.31607847222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45935.31607847222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45935.31607847222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45935.31607847222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45935.31607847222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45935.31607847222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45935.31607847222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45935.31607847222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45935.31607847222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45935.31607847222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45935.31607847222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45935.31607847222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45935.31607847222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45935.31607847222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45935.31607847222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45935.31607847222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45935.31607847222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45935.31607847222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45935.31607847222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45935.31607847222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45935.31607847222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45935.31607847222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45935.31607847222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45935.31607847222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45935.31607847222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45935.31607847222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45935.31607847222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45935.31607847222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45935.31607847222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45935.31607847222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45935.31607847222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45935.31607847222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45935.31607847222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45935.31607847222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45935.31607847222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45935.31607847222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45935.31607847222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45935.31607847222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45935.31607847222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45935.31607847222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45935.31607847222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45935.31607847222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45935.31607847222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45935.31607847222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45935.31607847222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45935.31607847222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45935.31607847222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45935.31607847222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45935.31607847222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45935.31607847222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45935.31607847222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45935.31607847222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45935.31607847222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45935.31607847222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45935.31607847222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45935.31607847222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45935.31607847222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45935.31607847222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45935.31607847222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45935.31607847222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45935.31607847222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45935.31607847222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45935.31607847222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45935.31607847222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45935.31607847222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45935.31607847222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45935.31607847222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45935.31607847222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45935.31607847222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45935.31607847222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45935.31607847222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45935.31607847222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45935.31607847222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45935.31607847222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45935.31607847222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45935.31607847222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45935.31607847222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45935.31607847222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45935.31607847222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45935.31607847222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45935.31607847222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45935.31607847222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45935.31607847222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45935.31607847222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45935.31607847222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45935.31607847222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45935.31607847222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45935.31607847222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45935.31607847222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45935.31607847222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45935.31607847222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45935.31607847222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45935.31607847222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45935.31607847222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45935.31607847222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45935.31607847222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45935.31607847222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45935.31607847222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45935.31607847222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45935.31607847222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45935.31607847222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45935.31607847222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45935.31607847222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45935.31607847222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45935.31607847222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45935.31607847222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45935.31607847222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45935.31607847222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45935.31607847222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45935.31607847222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45935.31607847222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45935.31607847222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45935.31607847222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45935.31607847222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45935.31607847222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45935.31607847222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45935.31607847222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45935.31607847222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45935.31607847222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45935.31607847222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45935.31607847222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45935.31607847222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45935.31607847222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45935.31607847222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45935.31607847222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45935.31607847222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45935.31607847222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45935.31607847222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45935.31607847222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45935.31607847222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45935.31607847222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45935.31607847222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45935.31607847222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45935.31607847222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45935.31607847222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45935.31607847222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45935.31607847222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45935.31607847222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45935.31607847222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45935.31607847222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45935.31607847222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45935.31607847222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45935.31607847222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45935.31607847222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45935.31607847222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45935.31607847222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45935.31607847222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45935.31607847222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45935.31607847222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45935.31607847222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45935.31607847222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45935.31607847222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45935.31607847222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45935.31607847222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45935.31607847222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45935.31607847222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45935.31607847222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45935.31607847222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45935.31607847222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45935.31607847222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45935.31607847222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45935.31607847222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45935.31607847222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45935.31607847222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45935.31607847222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45935.31607847222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45935.31607847222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45935.31607847222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45935.31607847222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45935.31607847222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45935.31607847222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2025-10-05T04:36:26Z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